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activeTab="2"/>
  </bookViews>
  <sheets>
    <sheet name="Week SetUp" sheetId="1" r:id="rId1"/>
    <sheet name="BOYS U 1O" sheetId="2" r:id="rId2"/>
    <sheet name="GIRLS U 10"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'BOYS U 1O'!$A$1:$Q$79</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<sst xmlns="http://schemas.openxmlformats.org/spreadsheetml/2006/main" count="312" uniqueCount="157">
  <si>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</si>
  <si>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</si>
  <si>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</si>
  <si>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</si>
  <si>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</si>
  <si>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</si>
  <si>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</si>
  <si>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</si>
  <si>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</si>
  <si>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</si>
  <si>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</si>
  <si>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</si>
  <si>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First name</t>
  </si>
  <si>
    <t>Umpire</t>
  </si>
  <si>
    <t>Tourn. ID</t>
  </si>
  <si>
    <t>ITF Referee's signature</t>
  </si>
  <si>
    <t>CU</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</si>
  <si>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</si>
  <si>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</si>
  <si>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</si>
  <si>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</si>
  <si>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</si>
  <si>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</si>
  <si>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</si>
  <si>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</si>
  <si>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</si>
  <si>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</si>
  <si>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</si>
  <si>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</si>
  <si>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</si>
  <si>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</si>
  <si>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</si>
  <si>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</si>
  <si>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</si>
  <si>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</si>
  <si>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</si>
  <si>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</si>
  <si>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</si>
  <si>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</si>
  <si>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</si>
  <si>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</si>
  <si>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</si>
  <si>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</si>
  <si>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</si>
  <si>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</si>
  <si>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</si>
  <si>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</si>
  <si>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</si>
  <si>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</si>
  <si>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Lucky Losers</t>
  </si>
  <si>
    <t>Week of (Monday). Use format, 15/01/2003 (day/month/year)</t>
  </si>
  <si>
    <t>www.tennisofficial.com</t>
  </si>
  <si>
    <t xml:space="preserve">Download from: </t>
  </si>
  <si>
    <t>Copyright © ITF Limited, trading as the International Tennis Federation, 2005</t>
  </si>
  <si>
    <t>forms@itftennis.com</t>
  </si>
  <si>
    <t>OPEN JUNIOR</t>
  </si>
  <si>
    <t>Α.Ε.Κ. ΤΡΙΠΟΛΗΣ</t>
  </si>
  <si>
    <t>ΤΡΙΠΟΛΗ</t>
  </si>
  <si>
    <t>ΑΝΑΣΤΑΣΙΑ</t>
  </si>
  <si>
    <t>ΧΡΙΣΤΙΝΑ</t>
  </si>
  <si>
    <t>ΒΑΣΙΛΙΚΗ</t>
  </si>
  <si>
    <t>BYE</t>
  </si>
  <si>
    <t>A</t>
  </si>
  <si>
    <t>B</t>
  </si>
  <si>
    <t xml:space="preserve">4ο Open Προπαιδικό </t>
  </si>
  <si>
    <t>U - 10</t>
  </si>
  <si>
    <t>ΠΑΠΑΔΟΠΟΥΛΟΣ Γ.</t>
  </si>
  <si>
    <t>25-26/5/2024</t>
  </si>
  <si>
    <t>ΤΡΙΑΝΤΑΦΥΛΛΟΥ ΑΘΑΝΑΣΙΟΣ</t>
  </si>
  <si>
    <t xml:space="preserve">ΤΡΙΑΝΤΑΦΥΛΛΟΥ </t>
  </si>
  <si>
    <t>ΑΘΑΝΑΣΙΟΣ</t>
  </si>
  <si>
    <t>ΑΕΚ ΤΡΙΠΟΛΗΣ</t>
  </si>
  <si>
    <t>ΠΑΥΛΟΣ</t>
  </si>
  <si>
    <t>ΠΑΝΑΓΙΩΤΗΣ</t>
  </si>
  <si>
    <t>ΚΥΜΠΟΥΡΟΠΟΥΛΟΣ</t>
  </si>
  <si>
    <t xml:space="preserve">ΓΙΑΝΝΗΣ </t>
  </si>
  <si>
    <t>ΑΡΚΑΔΙΚΟΣ Ο.Α</t>
  </si>
  <si>
    <t>ΡΗΓΑΣ Α.Ο.Α.Α</t>
  </si>
  <si>
    <t>ΚΟΡΟΔΗΜΟΣ</t>
  </si>
  <si>
    <t>ΓΙΩΡΓΟΣ</t>
  </si>
  <si>
    <t>ΚΟΥΠΕΡ</t>
  </si>
  <si>
    <t>ΚΡΙΣΤΙΑΝ</t>
  </si>
  <si>
    <t>ΣΚΛΗΡΗΣ</t>
  </si>
  <si>
    <t>ΖΕΥΣ ΠΑΟ ΚΟΡΙΝΘΟΥ</t>
  </si>
  <si>
    <t>ΤΡΙΑΝΤΑΦΥΛΛΟΥ</t>
  </si>
  <si>
    <t xml:space="preserve">ΣΚΟΥΠΑΣ </t>
  </si>
  <si>
    <t>ΒΥΡΩΝΑΣ</t>
  </si>
  <si>
    <t>ΣΟΥΝΤΑΣ</t>
  </si>
  <si>
    <t>ΒΑΣΙΛΗΣ</t>
  </si>
  <si>
    <t>ΤΣΑΓΚΑΡΕΛΗΣ</t>
  </si>
  <si>
    <t>ΑΛΕΞΑΝΔΡΟΣ</t>
  </si>
  <si>
    <t>ΚΟΝΤΟΠΟΥΛΟΣ</t>
  </si>
  <si>
    <t>ΘΕΟΔΩΡΟΣ</t>
  </si>
  <si>
    <t>ΟΑ ΚΑΛΑΜΑΤΑΣ</t>
  </si>
  <si>
    <t xml:space="preserve">ΛΑΜΙΑΣ </t>
  </si>
  <si>
    <t>ΠΕΡΙΚΛΗΣ</t>
  </si>
  <si>
    <t xml:space="preserve">ΠΑΠΑΔΟΠΟΥΛΟΣ </t>
  </si>
  <si>
    <t xml:space="preserve">ΚΟΜΠΟΛΗΣ </t>
  </si>
  <si>
    <t>ΚΩΝΣΤΑΝΤΙΝΟΣ</t>
  </si>
  <si>
    <t>ΚΑΛΟΓΕΡΟΣ</t>
  </si>
  <si>
    <t>ΣΤΑΥΡΙΑΝΕΑΣ</t>
  </si>
  <si>
    <t>ΙΩΑΝΝΗΣ</t>
  </si>
  <si>
    <t xml:space="preserve">ΑΝΤΩΝΟΠΟΥΛΟΣ </t>
  </si>
  <si>
    <t xml:space="preserve">ΜΑΚΡΥΓΙΑΝΝΗΣ </t>
  </si>
  <si>
    <t xml:space="preserve">ΚΙΜΩΝΑΣ </t>
  </si>
  <si>
    <t xml:space="preserve">ΠΑΓΚΡΑΤΗΣ </t>
  </si>
  <si>
    <t xml:space="preserve">ΜΑΡΚΕΛΛΟΣ </t>
  </si>
  <si>
    <t>ΠΑΡΑΣΚΕΥΑΣ</t>
  </si>
  <si>
    <t xml:space="preserve">ΣΑΡΡΗΣ </t>
  </si>
  <si>
    <t>ΓΙΑΝΝΗΣ</t>
  </si>
  <si>
    <t>ΧΡΙΣΤΟΠΟΥΛΟΣ</t>
  </si>
  <si>
    <t>ΘΟΔΩΡΗΣ</t>
  </si>
  <si>
    <t xml:space="preserve">ΧΑΡΟΣ </t>
  </si>
  <si>
    <t>ΜΠΕΗΣ - ΝΙΚΟΛΑΟΣ</t>
  </si>
  <si>
    <t>4ο OPEN - ΠΡΟΠΑΙΔΙΚΟ</t>
  </si>
  <si>
    <t>ΠΑΠΑΔΟΠΟΥΛΟΣ ΓΕΩΡ</t>
  </si>
  <si>
    <t>ΣΟΦΙΑ</t>
  </si>
  <si>
    <t>ΠΑΥΛΟΣ ΠΑΝΑΓΙΩΤΗΣ</t>
  </si>
  <si>
    <t>ΣΚΛΗΡΗΣ ΑΘΑΝΑΣΙΟΣ</t>
  </si>
  <si>
    <t>ΚΥΜΠΟΥΡΟΠΟΥΛΟΣ ΓΙΑΝΝΗΣ</t>
  </si>
  <si>
    <t>ΚΟΡΟΔΗΜΟΣ ΓΙΩΡΓΟΣ</t>
  </si>
  <si>
    <t>ΚΟΥΠΕΡ ΚΡΙΣΤΙΑΝ</t>
  </si>
  <si>
    <t>ΣΟΥΝΤΑΣ ΒΑΣΙΛΗΣ</t>
  </si>
  <si>
    <t>ΣΚΟΥΠΑΣ ΒΥΡΩΝΑΣ</t>
  </si>
  <si>
    <t>ΚΑΛΑΝΤΖΗ</t>
  </si>
  <si>
    <t>ΨΥΧΟΓΥΙΟΥ</t>
  </si>
  <si>
    <t>Α.Ο.Α ΣΙΚΥΩΝΟΣ</t>
  </si>
  <si>
    <t>ΜΠΑΡΟΥΞΗ</t>
  </si>
  <si>
    <t>ΓΑΡΥΦΑΛΛΙΑ</t>
  </si>
  <si>
    <t>ΚΑΣΤΡΑΝΤΑ</t>
  </si>
  <si>
    <t xml:space="preserve">ΠΑΠΑΚΩΣΤΑ </t>
  </si>
  <si>
    <t xml:space="preserve">ΚΕΦΑΛΑ </t>
  </si>
  <si>
    <t>ΒΑΣΙΛΕΙΑ</t>
  </si>
  <si>
    <t>ΑΝΔΡΟΥΤΣΟΠΟΥΛΟΥ</t>
  </si>
  <si>
    <t>ΑΓΓΕΛΙΚΗ</t>
  </si>
  <si>
    <t>ΚΟΝΤΟΠΟΥΛΟΥ</t>
  </si>
  <si>
    <t>ΕΥΤΥΧΙΑ</t>
  </si>
  <si>
    <t xml:space="preserve">ΚΟΥΛΕΝΤΙΑΝΟΥ </t>
  </si>
  <si>
    <t>ΥΡΩ</t>
  </si>
  <si>
    <t>ΝΙΚΟΛΙΑ</t>
  </si>
  <si>
    <t>ΚΑΡΑΛΗ</t>
  </si>
  <si>
    <t>ΜΠΑΡΟΥΞΗ ΓΑΡΥΦΑΛΛΙΑ</t>
  </si>
  <si>
    <t>ΨΥΧΟΓΥΙΟΥ ΒΑΣΙΛΙΚΗ</t>
  </si>
  <si>
    <t>ΚΑΣΤΡΑΝΤΑ ΑΝΑΣΤΑΣΙΑ</t>
  </si>
  <si>
    <t>ΠΑΠΑΚΩΣΤΑ ΣΟΦΙΑ</t>
  </si>
  <si>
    <t>GIRLS U10</t>
  </si>
  <si>
    <t>BOYS U 10</t>
  </si>
  <si>
    <t>(32)</t>
  </si>
  <si>
    <t>(16)</t>
  </si>
  <si>
    <t>ΚΟΛΙΟΠΟΥΛΟΣ</t>
  </si>
  <si>
    <t>ΑΛΚΙΝΟΟΣ</t>
  </si>
  <si>
    <t>Σ.Α. ΤΡΙΠΟΛΗΣ</t>
  </si>
  <si>
    <t xml:space="preserve">ΓΕΝΝΙΑ </t>
  </si>
  <si>
    <t>ΚΥΡΙΑΚΗ</t>
  </si>
  <si>
    <t xml:space="preserve">ΚΑΤΣΑΡΗ </t>
  </si>
  <si>
    <t>ΑΝΤΩΝΙΑ</t>
  </si>
  <si>
    <t>ΦΙΛΑΘΛΗΤΙΚΟΣ Γ.Σ</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</si>
</sst>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83">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7"/>
      <name val="Arial"/>
      <family val="2"/>
    </font>
    <font>
      <b/>
      <sz val="7"/>
      <color indexed="8"/>
      <name val="Arial"/>
      <family val="2"/>
    </font>
    <font>
      <sz val="10"/>
      <color indexed="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sz val="6"/>
      <color indexed="9"/>
      <name val="Arial"/>
      <family val="2"/>
    </font>
    <font>
      <b/>
      <sz val="8"/>
      <color indexed="8"/>
      <name val="Tahoma"/>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8"/>
      <name val="Arial"/>
      <family val="2"/>
    </font>
    <font>
      <u val="single"/>
      <sz val="6"/>
      <color indexed="12"/>
      <name val="Arial"/>
      <family val="2"/>
    </font>
    <font>
      <u val="single"/>
      <sz val="8"/>
      <color indexed="12"/>
      <name val="Arial"/>
      <family val="2"/>
    </font>
    <font>
      <b/>
      <sz val="16"/>
      <name val="Arial"/>
      <family val="2"/>
    </font>
    <font>
      <sz val="16"/>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2" fillId="28" borderId="1" applyNumberFormat="0" applyAlignment="0" applyProtection="0"/>
  </cellStyleXfs>
  <cellXfs count="19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3" fontId="16" fillId="35" borderId="15" xfId="51"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4"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49" fontId="19" fillId="33" borderId="0" xfId="0" applyNumberFormat="1" applyFont="1" applyFill="1" applyAlignment="1">
      <alignment vertical="center"/>
    </xf>
    <xf numFmtId="49" fontId="20" fillId="33" borderId="0" xfId="0" applyNumberFormat="1" applyFont="1" applyFill="1" applyAlignment="1">
      <alignment horizontal="right" vertical="center"/>
    </xf>
    <xf numFmtId="0" fontId="21" fillId="0" borderId="0" xfId="0" applyFont="1" applyAlignment="1">
      <alignment vertical="center"/>
    </xf>
    <xf numFmtId="49" fontId="17" fillId="0" borderId="16" xfId="0" applyNumberFormat="1" applyFont="1" applyBorder="1" applyAlignment="1">
      <alignment horizontal="right" vertical="center"/>
    </xf>
    <xf numFmtId="49" fontId="8" fillId="36" borderId="17"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6"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26" fillId="0" borderId="0" xfId="0" applyNumberFormat="1" applyFont="1" applyAlignment="1">
      <alignment horizontal="left"/>
    </xf>
    <xf numFmtId="0" fontId="29"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2"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4" fillId="33" borderId="0" xfId="0" applyNumberFormat="1" applyFont="1" applyFill="1" applyAlignment="1">
      <alignment vertical="center"/>
    </xf>
    <xf numFmtId="49" fontId="16" fillId="0" borderId="16" xfId="0" applyNumberFormat="1" applyFont="1" applyBorder="1" applyAlignment="1">
      <alignment vertical="center"/>
    </xf>
    <xf numFmtId="49" fontId="31" fillId="0" borderId="16" xfId="0" applyNumberFormat="1" applyFont="1" applyBorder="1" applyAlignment="1">
      <alignment vertical="center"/>
    </xf>
    <xf numFmtId="49" fontId="16" fillId="0" borderId="16" xfId="51"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29" fillId="33" borderId="0" xfId="0" applyNumberFormat="1" applyFont="1" applyFill="1" applyAlignment="1">
      <alignment horizontal="center" vertical="center"/>
    </xf>
    <xf numFmtId="49" fontId="29"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32" fillId="33" borderId="0" xfId="0" applyNumberFormat="1" applyFont="1" applyFill="1" applyAlignment="1">
      <alignment horizontal="center" vertical="center"/>
    </xf>
    <xf numFmtId="0" fontId="33" fillId="0" borderId="18" xfId="0" applyFont="1" applyBorder="1" applyAlignment="1">
      <alignment vertical="center"/>
    </xf>
    <xf numFmtId="0" fontId="34" fillId="37" borderId="18" xfId="0" applyFont="1" applyFill="1" applyBorder="1" applyAlignment="1">
      <alignment horizontal="center" vertical="center"/>
    </xf>
    <xf numFmtId="0" fontId="32" fillId="0" borderId="18" xfId="0" applyFont="1" applyBorder="1" applyAlignment="1">
      <alignment vertical="center"/>
    </xf>
    <xf numFmtId="0" fontId="35" fillId="0" borderId="0" xfId="0" applyFont="1" applyAlignment="1">
      <alignment vertical="center"/>
    </xf>
    <xf numFmtId="0" fontId="35" fillId="0" borderId="18" xfId="0" applyFont="1" applyBorder="1" applyAlignment="1">
      <alignment horizontal="center" vertical="center"/>
    </xf>
    <xf numFmtId="0" fontId="33" fillId="36" borderId="0" xfId="0" applyFont="1" applyFill="1" applyAlignment="1">
      <alignment vertical="center"/>
    </xf>
    <xf numFmtId="0" fontId="36" fillId="36" borderId="0" xfId="0" applyFont="1" applyFill="1" applyAlignment="1">
      <alignment vertical="center"/>
    </xf>
    <xf numFmtId="49" fontId="33" fillId="36" borderId="0" xfId="0" applyNumberFormat="1" applyFont="1" applyFill="1" applyAlignment="1">
      <alignment vertical="center"/>
    </xf>
    <xf numFmtId="49" fontId="36" fillId="36" borderId="0" xfId="0" applyNumberFormat="1" applyFont="1" applyFill="1" applyAlignment="1">
      <alignment vertical="center"/>
    </xf>
    <xf numFmtId="0" fontId="0" fillId="36" borderId="0" xfId="0" applyFont="1" applyFill="1" applyAlignment="1">
      <alignment vertical="center"/>
    </xf>
    <xf numFmtId="0" fontId="0" fillId="0" borderId="19" xfId="0" applyFont="1" applyBorder="1" applyAlignment="1">
      <alignment vertical="center"/>
    </xf>
    <xf numFmtId="49" fontId="33" fillId="33" borderId="0" xfId="0" applyNumberFormat="1" applyFont="1" applyFill="1" applyAlignment="1">
      <alignment horizontal="center" vertical="center"/>
    </xf>
    <xf numFmtId="0" fontId="33" fillId="0" borderId="0" xfId="0" applyFont="1" applyAlignment="1">
      <alignment horizontal="center" vertical="center"/>
    </xf>
    <xf numFmtId="0" fontId="35" fillId="0" borderId="0" xfId="0" applyFont="1" applyAlignment="1">
      <alignment vertical="center"/>
    </xf>
    <xf numFmtId="0" fontId="21" fillId="0" borderId="0" xfId="0" applyFont="1" applyAlignment="1">
      <alignment vertical="center"/>
    </xf>
    <xf numFmtId="0" fontId="29" fillId="0" borderId="0" xfId="0" applyFont="1" applyAlignment="1">
      <alignment horizontal="right" vertical="center"/>
    </xf>
    <xf numFmtId="0" fontId="37" fillId="38" borderId="20" xfId="0" applyFont="1" applyFill="1" applyBorder="1" applyAlignment="1">
      <alignment horizontal="right" vertical="center"/>
    </xf>
    <xf numFmtId="0" fontId="35" fillId="0" borderId="18" xfId="0" applyFont="1" applyBorder="1" applyAlignment="1">
      <alignment vertical="center"/>
    </xf>
    <xf numFmtId="0" fontId="0" fillId="0" borderId="21" xfId="0" applyFont="1" applyBorder="1" applyAlignment="1">
      <alignment vertical="center"/>
    </xf>
    <xf numFmtId="0" fontId="33" fillId="0" borderId="18" xfId="0" applyFont="1" applyBorder="1" applyAlignment="1">
      <alignment vertical="center"/>
    </xf>
    <xf numFmtId="0" fontId="35" fillId="0" borderId="22" xfId="0" applyFont="1" applyBorder="1" applyAlignment="1">
      <alignment horizontal="center" vertical="center"/>
    </xf>
    <xf numFmtId="0" fontId="35" fillId="0" borderId="17" xfId="0" applyFont="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7" fillId="38" borderId="17" xfId="0" applyFont="1" applyFill="1" applyBorder="1" applyAlignment="1">
      <alignment horizontal="right" vertical="center"/>
    </xf>
    <xf numFmtId="49" fontId="35" fillId="0" borderId="18" xfId="0" applyNumberFormat="1" applyFont="1" applyBorder="1" applyAlignment="1">
      <alignment vertical="center"/>
    </xf>
    <xf numFmtId="49" fontId="35" fillId="0" borderId="0" xfId="0" applyNumberFormat="1" applyFont="1" applyAlignment="1">
      <alignment vertical="center"/>
    </xf>
    <xf numFmtId="0" fontId="35" fillId="0" borderId="17" xfId="0" applyFont="1" applyBorder="1" applyAlignment="1">
      <alignment vertical="center"/>
    </xf>
    <xf numFmtId="49" fontId="35" fillId="0" borderId="17" xfId="0" applyNumberFormat="1" applyFont="1" applyBorder="1" applyAlignment="1">
      <alignment vertical="center"/>
    </xf>
    <xf numFmtId="0" fontId="35" fillId="0" borderId="22" xfId="0" applyFont="1" applyBorder="1" applyAlignment="1">
      <alignment vertical="center"/>
    </xf>
    <xf numFmtId="0" fontId="38" fillId="0" borderId="22" xfId="0" applyFont="1" applyBorder="1" applyAlignment="1">
      <alignment horizontal="center" vertical="center"/>
    </xf>
    <xf numFmtId="0" fontId="38" fillId="0" borderId="0" xfId="0" applyFont="1" applyAlignment="1">
      <alignment vertical="center"/>
    </xf>
    <xf numFmtId="0" fontId="38" fillId="0" borderId="18" xfId="0" applyFont="1" applyBorder="1" applyAlignment="1">
      <alignment horizontal="center" vertical="center"/>
    </xf>
    <xf numFmtId="0" fontId="0" fillId="0" borderId="23" xfId="0" applyFont="1" applyBorder="1" applyAlignment="1">
      <alignment vertical="center"/>
    </xf>
    <xf numFmtId="49" fontId="35" fillId="0" borderId="22" xfId="0" applyNumberFormat="1" applyFont="1" applyBorder="1" applyAlignment="1">
      <alignment vertical="center"/>
    </xf>
    <xf numFmtId="0" fontId="39" fillId="0" borderId="0" xfId="0" applyFont="1" applyAlignment="1">
      <alignment vertical="center"/>
    </xf>
    <xf numFmtId="49" fontId="32"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3" fillId="36" borderId="0" xfId="0" applyNumberFormat="1" applyFont="1" applyFill="1" applyAlignment="1">
      <alignment horizontal="center" vertical="center"/>
    </xf>
    <xf numFmtId="49" fontId="40" fillId="0" borderId="0" xfId="0" applyNumberFormat="1" applyFont="1" applyAlignment="1">
      <alignment vertical="center"/>
    </xf>
    <xf numFmtId="49" fontId="41" fillId="0" borderId="0" xfId="0" applyNumberFormat="1" applyFont="1" applyAlignment="1">
      <alignment horizontal="center" vertical="center"/>
    </xf>
    <xf numFmtId="49" fontId="40"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ill="1" applyAlignment="1">
      <alignment vertical="center"/>
    </xf>
    <xf numFmtId="0" fontId="19" fillId="33" borderId="24" xfId="0" applyFont="1" applyFill="1" applyBorder="1" applyAlignment="1">
      <alignment vertical="center"/>
    </xf>
    <xf numFmtId="0" fontId="19" fillId="33" borderId="25" xfId="0" applyFont="1" applyFill="1" applyBorder="1" applyAlignment="1">
      <alignment vertical="center"/>
    </xf>
    <xf numFmtId="0" fontId="19" fillId="33" borderId="26" xfId="0" applyFont="1" applyFill="1" applyBorder="1" applyAlignment="1">
      <alignment vertical="center"/>
    </xf>
    <xf numFmtId="49" fontId="20" fillId="33" borderId="25" xfId="0" applyNumberFormat="1" applyFont="1" applyFill="1" applyBorder="1" applyAlignment="1">
      <alignment horizontal="center" vertical="center"/>
    </xf>
    <xf numFmtId="49" fontId="20" fillId="33" borderId="25" xfId="0" applyNumberFormat="1" applyFont="1" applyFill="1" applyBorder="1" applyAlignment="1">
      <alignment vertical="center"/>
    </xf>
    <xf numFmtId="49" fontId="20" fillId="33" borderId="25" xfId="0" applyNumberFormat="1" applyFont="1" applyFill="1" applyBorder="1" applyAlignment="1">
      <alignment horizontal="centerContinuous" vertical="center"/>
    </xf>
    <xf numFmtId="49" fontId="20" fillId="33" borderId="15" xfId="0" applyNumberFormat="1" applyFont="1" applyFill="1" applyBorder="1" applyAlignment="1">
      <alignment horizontal="centerContinuous" vertical="center"/>
    </xf>
    <xf numFmtId="49" fontId="24" fillId="33" borderId="25" xfId="0" applyNumberFormat="1" applyFont="1" applyFill="1" applyBorder="1" applyAlignment="1">
      <alignment vertical="center"/>
    </xf>
    <xf numFmtId="49" fontId="24" fillId="33" borderId="15" xfId="0" applyNumberFormat="1" applyFont="1" applyFill="1" applyBorder="1" applyAlignment="1">
      <alignment vertical="center"/>
    </xf>
    <xf numFmtId="49" fontId="19" fillId="33" borderId="25" xfId="0" applyNumberFormat="1" applyFont="1" applyFill="1" applyBorder="1" applyAlignment="1">
      <alignment horizontal="left" vertical="center"/>
    </xf>
    <xf numFmtId="49" fontId="19" fillId="0" borderId="25" xfId="0" applyNumberFormat="1" applyFont="1" applyBorder="1" applyAlignment="1">
      <alignment horizontal="left" vertical="center"/>
    </xf>
    <xf numFmtId="49" fontId="24"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5" fillId="0" borderId="0" xfId="0" applyNumberFormat="1" applyFont="1" applyAlignment="1">
      <alignment horizontal="center" vertical="center"/>
    </xf>
    <xf numFmtId="49" fontId="29" fillId="0" borderId="0" xfId="0" applyNumberFormat="1" applyFont="1" applyAlignment="1">
      <alignment vertical="center"/>
    </xf>
    <xf numFmtId="49" fontId="29" fillId="0" borderId="17" xfId="0" applyNumberFormat="1" applyFont="1" applyBorder="1" applyAlignment="1">
      <alignment vertical="center"/>
    </xf>
    <xf numFmtId="49" fontId="19" fillId="33" borderId="28" xfId="0" applyNumberFormat="1" applyFont="1" applyFill="1" applyBorder="1" applyAlignment="1">
      <alignment vertical="center"/>
    </xf>
    <xf numFmtId="49" fontId="19" fillId="33" borderId="29" xfId="0" applyNumberFormat="1" applyFont="1" applyFill="1" applyBorder="1" applyAlignment="1">
      <alignment vertical="center"/>
    </xf>
    <xf numFmtId="49" fontId="29" fillId="33" borderId="17" xfId="0" applyNumberFormat="1" applyFont="1" applyFill="1" applyBorder="1" applyAlignment="1">
      <alignment vertical="center"/>
    </xf>
    <xf numFmtId="0" fontId="8" fillId="0" borderId="18" xfId="0" applyFont="1" applyBorder="1" applyAlignment="1">
      <alignment vertical="center"/>
    </xf>
    <xf numFmtId="49" fontId="29" fillId="0" borderId="18" xfId="0" applyNumberFormat="1" applyFont="1" applyBorder="1" applyAlignment="1">
      <alignment vertical="center"/>
    </xf>
    <xf numFmtId="49" fontId="8" fillId="0" borderId="18" xfId="0" applyNumberFormat="1" applyFont="1" applyBorder="1" applyAlignment="1">
      <alignment vertical="center"/>
    </xf>
    <xf numFmtId="49" fontId="29" fillId="0" borderId="22" xfId="0" applyNumberFormat="1" applyFont="1" applyBorder="1" applyAlignment="1">
      <alignment vertical="center"/>
    </xf>
    <xf numFmtId="49" fontId="8" fillId="0" borderId="30" xfId="0" applyNumberFormat="1" applyFont="1" applyBorder="1" applyAlignment="1">
      <alignment vertical="center"/>
    </xf>
    <xf numFmtId="49" fontId="8" fillId="0" borderId="22" xfId="0" applyNumberFormat="1" applyFont="1" applyBorder="1" applyAlignment="1">
      <alignment horizontal="right" vertical="center"/>
    </xf>
    <xf numFmtId="0" fontId="8" fillId="33" borderId="27" xfId="0" applyFont="1" applyFill="1" applyBorder="1" applyAlignment="1">
      <alignment vertical="center"/>
    </xf>
    <xf numFmtId="49" fontId="8" fillId="33" borderId="17" xfId="0" applyNumberFormat="1" applyFont="1" applyFill="1" applyBorder="1" applyAlignment="1">
      <alignment horizontal="right" vertical="center"/>
    </xf>
    <xf numFmtId="0" fontId="19" fillId="33" borderId="30" xfId="0" applyFont="1" applyFill="1" applyBorder="1" applyAlignment="1">
      <alignment vertical="center"/>
    </xf>
    <xf numFmtId="0" fontId="19" fillId="33" borderId="18" xfId="0" applyFont="1" applyFill="1" applyBorder="1" applyAlignment="1">
      <alignment vertical="center"/>
    </xf>
    <xf numFmtId="0" fontId="19" fillId="33" borderId="31" xfId="0" applyFont="1" applyFill="1" applyBorder="1" applyAlignment="1">
      <alignment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49" fontId="8" fillId="0" borderId="18" xfId="0" applyNumberFormat="1" applyFont="1" applyBorder="1" applyAlignment="1">
      <alignment horizontal="center" vertical="center"/>
    </xf>
    <xf numFmtId="0" fontId="8" fillId="36" borderId="18" xfId="0" applyFont="1" applyFill="1" applyBorder="1" applyAlignment="1">
      <alignment vertical="center"/>
    </xf>
    <xf numFmtId="49" fontId="8" fillId="36" borderId="18" xfId="0" applyNumberFormat="1" applyFont="1" applyFill="1" applyBorder="1" applyAlignment="1">
      <alignment horizontal="center" vertical="center"/>
    </xf>
    <xf numFmtId="49" fontId="8" fillId="36" borderId="22" xfId="0" applyNumberFormat="1" applyFont="1" applyFill="1" applyBorder="1" applyAlignment="1">
      <alignment vertical="center"/>
    </xf>
    <xf numFmtId="49" fontId="25" fillId="0" borderId="18" xfId="0" applyNumberFormat="1" applyFont="1" applyBorder="1" applyAlignment="1">
      <alignment horizontal="center" vertical="center"/>
    </xf>
    <xf numFmtId="0" fontId="37" fillId="38" borderId="22" xfId="0" applyFont="1" applyFill="1" applyBorder="1" applyAlignment="1">
      <alignment horizontal="right" vertical="center"/>
    </xf>
    <xf numFmtId="0" fontId="36" fillId="36" borderId="17" xfId="0" applyFont="1" applyFill="1" applyBorder="1" applyAlignment="1">
      <alignment vertical="center"/>
    </xf>
    <xf numFmtId="0" fontId="36" fillId="36" borderId="18" xfId="0" applyFont="1" applyFill="1" applyBorder="1" applyAlignment="1">
      <alignment vertical="center"/>
    </xf>
    <xf numFmtId="0" fontId="36" fillId="36" borderId="22" xfId="0" applyFont="1" applyFill="1" applyBorder="1" applyAlignment="1">
      <alignment vertical="center"/>
    </xf>
    <xf numFmtId="0" fontId="42" fillId="36" borderId="0" xfId="0" applyFont="1" applyFill="1" applyAlignment="1">
      <alignment horizontal="right" vertical="center"/>
    </xf>
    <xf numFmtId="0" fontId="43" fillId="0" borderId="0" xfId="0" applyFont="1" applyAlignment="1">
      <alignment vertical="center"/>
    </xf>
    <xf numFmtId="0" fontId="35" fillId="0" borderId="22" xfId="0" applyFont="1" applyBorder="1" applyAlignment="1">
      <alignment horizontal="right" vertical="center"/>
    </xf>
    <xf numFmtId="0" fontId="37" fillId="38" borderId="0" xfId="0" applyFont="1" applyFill="1" applyAlignment="1">
      <alignment horizontal="right" vertical="center"/>
    </xf>
    <xf numFmtId="49" fontId="45" fillId="33" borderId="0" xfId="60" applyNumberFormat="1" applyFont="1" applyFill="1" applyAlignment="1">
      <alignment horizontal="right" vertical="center"/>
    </xf>
    <xf numFmtId="0" fontId="46" fillId="33" borderId="0" xfId="60" applyFont="1" applyFill="1" applyBorder="1" applyAlignment="1">
      <alignment/>
    </xf>
    <xf numFmtId="0" fontId="33" fillId="0" borderId="18" xfId="0" applyFont="1" applyBorder="1" applyAlignment="1">
      <alignment vertical="center"/>
    </xf>
    <xf numFmtId="49" fontId="47" fillId="35" borderId="24" xfId="0" applyNumberFormat="1" applyFont="1" applyFill="1" applyBorder="1" applyAlignment="1">
      <alignment vertical="center"/>
    </xf>
    <xf numFmtId="49" fontId="47" fillId="35" borderId="15" xfId="0" applyNumberFormat="1" applyFont="1" applyFill="1" applyBorder="1" applyAlignment="1">
      <alignment vertical="center"/>
    </xf>
    <xf numFmtId="49" fontId="48" fillId="33" borderId="0" xfId="0" applyNumberFormat="1" applyFont="1" applyFill="1" applyAlignment="1">
      <alignment vertical="center"/>
    </xf>
    <xf numFmtId="0" fontId="36" fillId="36" borderId="0" xfId="0" applyFont="1" applyFill="1" applyBorder="1" applyAlignment="1">
      <alignment vertical="center"/>
    </xf>
    <xf numFmtId="0" fontId="0" fillId="36" borderId="0" xfId="0" applyFont="1" applyFill="1" applyBorder="1" applyAlignment="1">
      <alignment vertical="center"/>
    </xf>
    <xf numFmtId="0" fontId="0" fillId="0" borderId="0" xfId="0" applyFont="1" applyBorder="1" applyAlignment="1">
      <alignment vertic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4">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5750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33725"/>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0" i="0" u="none" baseline="0">
              <a:solidFill>
                <a:srgbClr val="000000"/>
              </a:solidFill>
              <a:latin typeface="Arial"/>
              <a:ea typeface="Arial"/>
              <a:cs typeface="Arial"/>
            </a:rPr>
            <a: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15</xdr:col>
      <xdr:colOff>809625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781675"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781675" y="9525"/>
          <a:ext cx="12192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H10" sqref="H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9" t="s">
        <v>3</v>
      </c>
      <c r="B5" s="20"/>
      <c r="C5" s="20"/>
      <c r="D5" s="20"/>
      <c r="E5" s="21"/>
      <c r="F5" s="22"/>
      <c r="G5" s="23"/>
    </row>
    <row r="6" spans="1:7" s="2" customFormat="1" ht="25.5">
      <c r="A6" s="185" t="s">
        <v>114</v>
      </c>
      <c r="B6" s="186"/>
      <c r="C6" s="187"/>
      <c r="D6" s="24"/>
      <c r="E6" s="25"/>
      <c r="F6" s="5"/>
      <c r="G6" s="5"/>
    </row>
    <row r="7" spans="1:7" s="17" customFormat="1" ht="15" customHeight="1">
      <c r="A7" s="19" t="s">
        <v>4</v>
      </c>
      <c r="B7" s="20"/>
      <c r="C7" s="20"/>
      <c r="D7" s="82" t="s">
        <v>52</v>
      </c>
      <c r="E7" s="182" t="s">
        <v>51</v>
      </c>
      <c r="F7" s="22"/>
      <c r="G7" s="23"/>
    </row>
    <row r="8" spans="1:7" s="2" customFormat="1" ht="16.5" customHeight="1">
      <c r="A8" s="26" t="s">
        <v>55</v>
      </c>
      <c r="B8" s="27"/>
      <c r="C8" s="28"/>
      <c r="D8" s="29"/>
      <c r="E8" s="30"/>
      <c r="F8" s="5"/>
      <c r="G8" s="5"/>
    </row>
    <row r="9" spans="1:7" s="2" customFormat="1" ht="15" customHeight="1">
      <c r="A9" s="19" t="s">
        <v>50</v>
      </c>
      <c r="B9" s="20"/>
      <c r="C9" s="20" t="s">
        <v>5</v>
      </c>
      <c r="D9" s="20" t="s">
        <v>6</v>
      </c>
      <c r="E9" s="31" t="s">
        <v>7</v>
      </c>
      <c r="F9" s="5"/>
      <c r="G9" s="5"/>
    </row>
    <row r="10" spans="1:7" s="2" customFormat="1" ht="12.75">
      <c r="A10" s="33" t="s">
        <v>67</v>
      </c>
      <c r="B10" s="34"/>
      <c r="C10" s="35" t="s">
        <v>56</v>
      </c>
      <c r="D10" s="36" t="s">
        <v>57</v>
      </c>
      <c r="E10" s="37" t="s">
        <v>115</v>
      </c>
      <c r="F10" s="5"/>
      <c r="G10" s="5"/>
    </row>
    <row r="11" spans="1:7" ht="12.75">
      <c r="A11" s="19" t="s">
        <v>8</v>
      </c>
      <c r="B11" s="20"/>
      <c r="C11" s="38"/>
      <c r="D11" s="38"/>
      <c r="E11" s="39"/>
      <c r="F11" s="40"/>
      <c r="G11" s="40"/>
    </row>
    <row r="12" spans="1:7" s="2" customFormat="1" ht="12.75">
      <c r="A12" s="41"/>
      <c r="B12" s="5"/>
      <c r="C12" s="43"/>
      <c r="D12" s="44"/>
      <c r="E12" s="45"/>
      <c r="F12" s="5"/>
      <c r="G12" s="5"/>
    </row>
    <row r="13" spans="1:7" ht="7.5" customHeight="1">
      <c r="A13" s="40"/>
      <c r="B13" s="40"/>
      <c r="C13" s="40"/>
      <c r="D13" s="40"/>
      <c r="E13" s="46"/>
      <c r="F13" s="40"/>
      <c r="G13" s="40"/>
    </row>
    <row r="14" spans="1:7" ht="107.25" customHeight="1">
      <c r="A14" s="40"/>
      <c r="B14" s="40"/>
      <c r="C14" s="40"/>
      <c r="D14" s="40"/>
      <c r="E14" s="46"/>
      <c r="F14" s="40"/>
      <c r="G14" s="40"/>
    </row>
    <row r="15" spans="1:7" ht="12.75">
      <c r="A15" s="38" t="s">
        <v>53</v>
      </c>
      <c r="B15" s="38"/>
      <c r="C15" s="38"/>
      <c r="D15" s="38"/>
      <c r="E15" s="46"/>
      <c r="F15" s="40"/>
      <c r="G15" s="40"/>
    </row>
    <row r="16" spans="1:7" ht="12.75">
      <c r="A16" s="38" t="s">
        <v>9</v>
      </c>
      <c r="B16" s="38"/>
      <c r="C16" s="38"/>
      <c r="D16" s="38"/>
      <c r="E16" s="47"/>
      <c r="F16" s="40"/>
      <c r="G16" s="40"/>
    </row>
    <row r="17" spans="1:7" ht="12.75" customHeight="1">
      <c r="A17" s="48" t="s">
        <v>10</v>
      </c>
      <c r="B17" s="183" t="s">
        <v>54</v>
      </c>
      <c r="C17" s="49"/>
      <c r="D17" s="50"/>
      <c r="E17" s="46"/>
      <c r="F17" s="40"/>
      <c r="G17" s="40"/>
    </row>
    <row r="18" spans="1:7" ht="12.75">
      <c r="A18" s="40"/>
      <c r="B18" s="40"/>
      <c r="C18" s="40"/>
      <c r="D18" s="40"/>
      <c r="E18" s="46"/>
      <c r="F18" s="40"/>
      <c r="G18" s="40"/>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zoomScale="80" zoomScaleNormal="80" zoomScalePageLayoutView="0" workbookViewId="0" topLeftCell="A7">
      <selection activeCell="E39" sqref="E39"/>
    </sheetView>
  </sheetViews>
  <sheetFormatPr defaultColWidth="9.140625" defaultRowHeight="12.75"/>
  <cols>
    <col min="1" max="2" width="3.28125" style="0" customWidth="1"/>
    <col min="3" max="3" width="4.7109375" style="0" customWidth="1"/>
    <col min="4" max="4" width="4.28125" style="0" customWidth="1"/>
    <col min="5" max="5" width="17.57421875" style="0" customWidth="1"/>
    <col min="6" max="6" width="2.7109375" style="0" customWidth="1"/>
    <col min="7" max="7" width="7.7109375" style="0" customWidth="1"/>
    <col min="8" max="8" width="5.8515625" style="0" customWidth="1"/>
    <col min="9" max="9" width="1.7109375" style="65" customWidth="1"/>
    <col min="10" max="10" width="10.7109375" style="0" customWidth="1"/>
    <col min="11" max="11" width="1.7109375" style="65" customWidth="1"/>
    <col min="12" max="12" width="10.7109375" style="0" customWidth="1"/>
    <col min="13" max="13" width="1.7109375" style="66" customWidth="1"/>
    <col min="14" max="14" width="10.7109375" style="0" customWidth="1"/>
    <col min="15" max="15" width="1.7109375" style="65" customWidth="1"/>
    <col min="16" max="16" width="16.421875" style="0" customWidth="1"/>
    <col min="17" max="17" width="1.7109375" style="66" customWidth="1"/>
    <col min="18" max="18" width="0" style="0" hidden="1" customWidth="1"/>
    <col min="19" max="19" width="8.7109375" style="0" customWidth="1"/>
    <col min="20" max="20" width="9.140625" style="0" hidden="1" customWidth="1"/>
  </cols>
  <sheetData>
    <row r="1" spans="1:17" s="67" customFormat="1" ht="21.75" customHeight="1">
      <c r="A1" s="57" t="s">
        <v>64</v>
      </c>
      <c r="B1" s="57"/>
      <c r="C1" s="68"/>
      <c r="D1" s="68"/>
      <c r="E1" s="68"/>
      <c r="F1" s="68"/>
      <c r="G1" s="68"/>
      <c r="H1" s="68"/>
      <c r="I1" s="69"/>
      <c r="J1" s="64" t="s">
        <v>146</v>
      </c>
      <c r="K1" s="64"/>
      <c r="L1" s="58"/>
      <c r="M1" s="69"/>
      <c r="N1" s="69" t="s">
        <v>16</v>
      </c>
      <c r="O1" s="69"/>
      <c r="P1" s="68"/>
      <c r="Q1" s="69"/>
    </row>
    <row r="2" spans="1:17" s="62" customFormat="1" ht="12.75">
      <c r="A2" s="59" t="s">
        <v>65</v>
      </c>
      <c r="B2" s="59"/>
      <c r="C2" s="59"/>
      <c r="D2" s="59"/>
      <c r="E2" s="59"/>
      <c r="F2" s="70"/>
      <c r="G2" s="63"/>
      <c r="H2" s="63"/>
      <c r="I2" s="71"/>
      <c r="J2" s="64" t="s">
        <v>46</v>
      </c>
      <c r="K2" s="64" t="s">
        <v>147</v>
      </c>
      <c r="L2" s="64"/>
      <c r="M2" s="71"/>
      <c r="N2" s="63"/>
      <c r="O2" s="71"/>
      <c r="P2" s="63"/>
      <c r="Q2" s="71"/>
    </row>
    <row r="3" spans="1:17" s="18" customFormat="1" ht="11.25" customHeight="1">
      <c r="A3" s="51" t="s">
        <v>11</v>
      </c>
      <c r="B3" s="51"/>
      <c r="C3" s="51"/>
      <c r="D3" s="51"/>
      <c r="E3" s="51"/>
      <c r="F3" s="51" t="s">
        <v>5</v>
      </c>
      <c r="G3" s="51"/>
      <c r="H3" s="51"/>
      <c r="I3" s="72"/>
      <c r="J3" s="51" t="s">
        <v>6</v>
      </c>
      <c r="K3" s="72"/>
      <c r="L3" s="51" t="s">
        <v>14</v>
      </c>
      <c r="M3" s="72"/>
      <c r="N3" s="51"/>
      <c r="O3" s="72"/>
      <c r="P3" s="51"/>
      <c r="Q3" s="52" t="s">
        <v>7</v>
      </c>
    </row>
    <row r="4" spans="1:17" s="32" customFormat="1" ht="11.25" customHeight="1" thickBot="1">
      <c r="A4" s="191" t="s">
        <v>67</v>
      </c>
      <c r="B4" s="191"/>
      <c r="C4" s="191"/>
      <c r="D4" s="73"/>
      <c r="E4" s="73"/>
      <c r="F4" s="73" t="str">
        <f>'Week SetUp'!$C$10</f>
        <v>Α.Ε.Κ. ΤΡΙΠΟΛΗΣ</v>
      </c>
      <c r="G4" s="61"/>
      <c r="H4" s="73"/>
      <c r="I4" s="74"/>
      <c r="J4" s="75" t="str">
        <f>'Week SetUp'!$D$10</f>
        <v>ΤΡΙΠΟΛΗ</v>
      </c>
      <c r="K4" s="74"/>
      <c r="L4" s="76">
        <f>'Week SetUp'!$A$12</f>
        <v>0</v>
      </c>
      <c r="M4" s="74"/>
      <c r="N4" s="73"/>
      <c r="O4" s="74"/>
      <c r="P4" s="73" t="s">
        <v>66</v>
      </c>
      <c r="Q4" s="54"/>
    </row>
    <row r="5" spans="1:17" s="18" customFormat="1" ht="9.75">
      <c r="A5" s="77"/>
      <c r="B5" s="78" t="s">
        <v>17</v>
      </c>
      <c r="C5" s="78" t="s">
        <v>18</v>
      </c>
      <c r="D5" s="78" t="s">
        <v>19</v>
      </c>
      <c r="E5" s="79" t="s">
        <v>20</v>
      </c>
      <c r="F5" s="79" t="s">
        <v>12</v>
      </c>
      <c r="G5" s="79"/>
      <c r="H5" s="79" t="s">
        <v>21</v>
      </c>
      <c r="I5" s="79"/>
      <c r="J5" s="78" t="s">
        <v>22</v>
      </c>
      <c r="K5" s="80"/>
      <c r="L5" s="78" t="s">
        <v>47</v>
      </c>
      <c r="M5" s="80"/>
      <c r="N5" s="78" t="s">
        <v>23</v>
      </c>
      <c r="O5" s="80"/>
      <c r="P5" s="78" t="s">
        <v>24</v>
      </c>
      <c r="Q5" s="81"/>
    </row>
    <row r="6" spans="1:17" s="18" customFormat="1" ht="3.75" customHeight="1" thickBot="1">
      <c r="A6" s="82"/>
      <c r="B6" s="83"/>
      <c r="C6" s="60"/>
      <c r="D6" s="83"/>
      <c r="E6" s="84"/>
      <c r="F6" s="84"/>
      <c r="G6" s="85"/>
      <c r="H6" s="84"/>
      <c r="I6" s="86"/>
      <c r="J6" s="83"/>
      <c r="K6" s="86"/>
      <c r="L6" s="83"/>
      <c r="M6" s="86"/>
      <c r="N6" s="83"/>
      <c r="O6" s="86"/>
      <c r="P6" s="83"/>
      <c r="Q6" s="87"/>
    </row>
    <row r="7" spans="1:20" s="42" customFormat="1" ht="10.5" customHeight="1">
      <c r="A7" s="88">
        <v>1</v>
      </c>
      <c r="B7" s="89"/>
      <c r="C7" s="89"/>
      <c r="D7" s="90"/>
      <c r="E7" s="91" t="s">
        <v>69</v>
      </c>
      <c r="F7" s="91" t="s">
        <v>70</v>
      </c>
      <c r="G7" s="91"/>
      <c r="H7" s="91" t="s">
        <v>71</v>
      </c>
      <c r="I7" s="93"/>
      <c r="J7" s="92"/>
      <c r="K7" s="92"/>
      <c r="L7" s="92"/>
      <c r="M7" s="92"/>
      <c r="N7" s="94"/>
      <c r="O7" s="95"/>
      <c r="P7" s="96"/>
      <c r="Q7" s="97"/>
      <c r="R7" s="98"/>
      <c r="T7" s="99" t="e">
        <f>#REF!</f>
        <v>#REF!</v>
      </c>
    </row>
    <row r="8" spans="1:20" s="42" customFormat="1" ht="9" customHeight="1">
      <c r="A8" s="100"/>
      <c r="B8" s="101"/>
      <c r="C8" s="101"/>
      <c r="D8" s="101"/>
      <c r="E8" s="102"/>
      <c r="F8" s="102"/>
      <c r="G8" s="103"/>
      <c r="H8" s="104" t="s">
        <v>13</v>
      </c>
      <c r="I8" s="105" t="s">
        <v>62</v>
      </c>
      <c r="J8" s="106" t="str">
        <f>UPPER(IF(OR(I8="a",I8="as"),E7,IF(OR(I8="b",I8="bs"),E9,)))</f>
        <v>ΤΡΙΑΝΤΑΦΥΛΛΟΥ </v>
      </c>
      <c r="K8" s="106"/>
      <c r="L8" s="92"/>
      <c r="M8" s="92"/>
      <c r="N8" s="94"/>
      <c r="O8" s="95"/>
      <c r="P8" s="96"/>
      <c r="Q8" s="97"/>
      <c r="R8" s="98"/>
      <c r="T8" s="107" t="e">
        <f>#REF!</f>
        <v>#REF!</v>
      </c>
    </row>
    <row r="9" spans="1:20" s="42" customFormat="1" ht="9" customHeight="1">
      <c r="A9" s="100">
        <v>2</v>
      </c>
      <c r="B9" s="89">
        <f>IF($D9="","",VLOOKUP($D9,#REF!,15))</f>
      </c>
      <c r="C9" s="89">
        <f>IF($D9="","",VLOOKUP($D9,#REF!,16))</f>
      </c>
      <c r="D9" s="90"/>
      <c r="E9" s="108" t="s">
        <v>61</v>
      </c>
      <c r="F9" s="108">
        <f>IF($D9="","",VLOOKUP($D9,#REF!,3))</f>
      </c>
      <c r="G9" s="108"/>
      <c r="H9" s="108">
        <f>IF($D9="","",VLOOKUP($D9,#REF!,4))</f>
      </c>
      <c r="I9" s="109"/>
      <c r="J9" s="92"/>
      <c r="K9" s="110"/>
      <c r="L9" s="92"/>
      <c r="M9" s="92"/>
      <c r="N9" s="94"/>
      <c r="O9" s="95"/>
      <c r="P9" s="96"/>
      <c r="Q9" s="97"/>
      <c r="R9" s="98"/>
      <c r="T9" s="107" t="e">
        <f>#REF!</f>
        <v>#REF!</v>
      </c>
    </row>
    <row r="10" spans="1:20" s="42" customFormat="1" ht="9" customHeight="1">
      <c r="A10" s="100"/>
      <c r="B10" s="101"/>
      <c r="C10" s="101"/>
      <c r="D10" s="111"/>
      <c r="E10" s="102"/>
      <c r="F10" s="102"/>
      <c r="G10" s="103"/>
      <c r="H10" s="102"/>
      <c r="I10" s="112"/>
      <c r="J10" s="104" t="s">
        <v>13</v>
      </c>
      <c r="K10" s="113"/>
      <c r="L10" s="106">
        <f>UPPER(IF(OR(K10="a",K10="as"),J8,IF(OR(K10="b",K10="bs"),J12,)))</f>
      </c>
      <c r="M10" s="114"/>
      <c r="N10" s="115"/>
      <c r="O10" s="115"/>
      <c r="P10" s="96"/>
      <c r="Q10" s="97"/>
      <c r="R10" s="98"/>
      <c r="T10" s="107" t="e">
        <f>#REF!</f>
        <v>#REF!</v>
      </c>
    </row>
    <row r="11" spans="1:20" s="42" customFormat="1" ht="9" customHeight="1">
      <c r="A11" s="100">
        <v>3</v>
      </c>
      <c r="B11" s="89">
        <f>IF($D11="","",VLOOKUP($D11,#REF!,15))</f>
      </c>
      <c r="C11" s="89">
        <f>IF($D11="","",VLOOKUP($D11,#REF!,16))</f>
      </c>
      <c r="D11" s="90"/>
      <c r="E11" s="108" t="s">
        <v>100</v>
      </c>
      <c r="F11" s="108" t="s">
        <v>101</v>
      </c>
      <c r="G11" s="108"/>
      <c r="H11" s="108" t="s">
        <v>93</v>
      </c>
      <c r="I11" s="93"/>
      <c r="J11" s="92"/>
      <c r="K11" s="116"/>
      <c r="L11" s="92"/>
      <c r="M11" s="117"/>
      <c r="N11" s="115"/>
      <c r="O11" s="115"/>
      <c r="P11" s="96"/>
      <c r="Q11" s="97"/>
      <c r="R11" s="98"/>
      <c r="T11" s="107" t="e">
        <f>#REF!</f>
        <v>#REF!</v>
      </c>
    </row>
    <row r="12" spans="1:20" s="42" customFormat="1" ht="9" customHeight="1">
      <c r="A12" s="100"/>
      <c r="B12" s="101"/>
      <c r="C12" s="101"/>
      <c r="D12" s="111"/>
      <c r="E12" s="102"/>
      <c r="F12" s="102"/>
      <c r="G12" s="103"/>
      <c r="H12" s="104" t="s">
        <v>13</v>
      </c>
      <c r="I12" s="105"/>
      <c r="J12" s="106">
        <f>UPPER(IF(OR(I12="a",I12="as"),E11,IF(OR(I12="b",I12="bs"),E13,)))</f>
      </c>
      <c r="K12" s="118"/>
      <c r="L12" s="92"/>
      <c r="M12" s="117"/>
      <c r="N12" s="115"/>
      <c r="O12" s="115"/>
      <c r="P12" s="96"/>
      <c r="Q12" s="97"/>
      <c r="R12" s="98"/>
      <c r="T12" s="107" t="e">
        <f>#REF!</f>
        <v>#REF!</v>
      </c>
    </row>
    <row r="13" spans="1:20" s="42" customFormat="1" ht="9" customHeight="1">
      <c r="A13" s="100">
        <v>4</v>
      </c>
      <c r="B13" s="89">
        <f>IF($D13="","",VLOOKUP($D13,#REF!,15))</f>
      </c>
      <c r="C13" s="89">
        <f>IF($D13="","",VLOOKUP($D13,#REF!,16))</f>
      </c>
      <c r="D13" s="90"/>
      <c r="E13" s="108" t="s">
        <v>102</v>
      </c>
      <c r="F13" s="108" t="s">
        <v>79</v>
      </c>
      <c r="G13" s="108"/>
      <c r="H13" s="108" t="s">
        <v>76</v>
      </c>
      <c r="I13" s="119"/>
      <c r="J13" s="92"/>
      <c r="K13" s="92"/>
      <c r="L13" s="92"/>
      <c r="M13" s="117"/>
      <c r="N13" s="115"/>
      <c r="O13" s="115"/>
      <c r="P13" s="96"/>
      <c r="Q13" s="97"/>
      <c r="R13" s="98"/>
      <c r="T13" s="107" t="e">
        <f>#REF!</f>
        <v>#REF!</v>
      </c>
    </row>
    <row r="14" spans="1:20" s="42" customFormat="1" ht="9" customHeight="1">
      <c r="A14" s="100"/>
      <c r="B14" s="101"/>
      <c r="C14" s="101"/>
      <c r="D14" s="111"/>
      <c r="E14" s="92"/>
      <c r="F14" s="92"/>
      <c r="G14" s="53"/>
      <c r="H14" s="120"/>
      <c r="I14" s="112"/>
      <c r="J14" s="92"/>
      <c r="K14" s="92"/>
      <c r="L14" s="104" t="s">
        <v>13</v>
      </c>
      <c r="M14" s="113"/>
      <c r="N14" s="106">
        <f>UPPER(IF(OR(M14="a",M14="as"),L10,IF(OR(M14="b",M14="bs"),L18,)))</f>
      </c>
      <c r="O14" s="114"/>
      <c r="P14" s="96"/>
      <c r="Q14" s="97"/>
      <c r="R14" s="98"/>
      <c r="T14" s="107" t="e">
        <f>#REF!</f>
        <v>#REF!</v>
      </c>
    </row>
    <row r="15" spans="1:20" s="42" customFormat="1" ht="9" customHeight="1">
      <c r="A15" s="100">
        <v>5</v>
      </c>
      <c r="B15" s="89">
        <f>IF($D15="","",VLOOKUP($D15,#REF!,15))</f>
      </c>
      <c r="C15" s="89">
        <f>IF($D15="","",VLOOKUP($D15,#REF!,16))</f>
      </c>
      <c r="D15" s="90"/>
      <c r="E15" s="108" t="s">
        <v>112</v>
      </c>
      <c r="F15" s="108" t="s">
        <v>113</v>
      </c>
      <c r="G15" s="108"/>
      <c r="H15" s="108" t="s">
        <v>77</v>
      </c>
      <c r="I15" s="121"/>
      <c r="J15" s="92"/>
      <c r="K15" s="92"/>
      <c r="L15" s="92"/>
      <c r="M15" s="117"/>
      <c r="N15" s="92"/>
      <c r="O15" s="175"/>
      <c r="P15" s="94"/>
      <c r="Q15" s="95"/>
      <c r="R15" s="98"/>
      <c r="T15" s="107" t="e">
        <f>#REF!</f>
        <v>#REF!</v>
      </c>
    </row>
    <row r="16" spans="1:20" s="42" customFormat="1" ht="9" customHeight="1" thickBot="1">
      <c r="A16" s="100"/>
      <c r="B16" s="101"/>
      <c r="C16" s="101"/>
      <c r="D16" s="111"/>
      <c r="E16" s="102"/>
      <c r="F16" s="102"/>
      <c r="G16" s="103"/>
      <c r="H16" s="104" t="s">
        <v>13</v>
      </c>
      <c r="I16" s="105"/>
      <c r="J16" s="106">
        <f>UPPER(IF(OR(I16="a",I16="as"),E15,IF(OR(I16="b",I16="bs"),E17,)))</f>
      </c>
      <c r="K16" s="106"/>
      <c r="L16" s="92"/>
      <c r="M16" s="117"/>
      <c r="N16" s="94"/>
      <c r="O16" s="175"/>
      <c r="P16" s="94"/>
      <c r="Q16" s="95"/>
      <c r="R16" s="98"/>
      <c r="T16" s="122" t="e">
        <f>#REF!</f>
        <v>#REF!</v>
      </c>
    </row>
    <row r="17" spans="1:18" s="42" customFormat="1" ht="9" customHeight="1">
      <c r="A17" s="100">
        <v>6</v>
      </c>
      <c r="B17" s="89">
        <f>IF($D17="","",VLOOKUP($D17,#REF!,15))</f>
      </c>
      <c r="C17" s="89">
        <f>IF($D17="","",VLOOKUP($D17,#REF!,16))</f>
      </c>
      <c r="D17" s="90"/>
      <c r="E17" s="108" t="s">
        <v>110</v>
      </c>
      <c r="F17" s="108" t="s">
        <v>111</v>
      </c>
      <c r="G17" s="108"/>
      <c r="H17" s="108" t="s">
        <v>76</v>
      </c>
      <c r="I17" s="109"/>
      <c r="J17" s="92"/>
      <c r="K17" s="110"/>
      <c r="L17" s="92"/>
      <c r="M17" s="117"/>
      <c r="N17" s="94"/>
      <c r="O17" s="175"/>
      <c r="P17" s="94"/>
      <c r="Q17" s="95"/>
      <c r="R17" s="98"/>
    </row>
    <row r="18" spans="1:18" s="42" customFormat="1" ht="9" customHeight="1">
      <c r="A18" s="100"/>
      <c r="B18" s="101"/>
      <c r="C18" s="101"/>
      <c r="D18" s="111"/>
      <c r="E18" s="102"/>
      <c r="F18" s="102"/>
      <c r="G18" s="103"/>
      <c r="H18" s="92"/>
      <c r="I18" s="112"/>
      <c r="J18" s="104" t="s">
        <v>13</v>
      </c>
      <c r="K18" s="113"/>
      <c r="L18" s="106">
        <f>UPPER(IF(OR(K18="a",K18="as"),J16,IF(OR(K18="b",K18="bs"),J20,)))</f>
      </c>
      <c r="M18" s="123"/>
      <c r="N18" s="94"/>
      <c r="O18" s="175"/>
      <c r="P18" s="94"/>
      <c r="Q18" s="95"/>
      <c r="R18" s="98"/>
    </row>
    <row r="19" spans="1:18" s="42" customFormat="1" ht="9" customHeight="1">
      <c r="A19" s="100">
        <v>7</v>
      </c>
      <c r="B19" s="89">
        <f>IF($D19="","",VLOOKUP($D19,#REF!,15))</f>
      </c>
      <c r="C19" s="89">
        <f>IF($D19="","",VLOOKUP($D19,#REF!,16))</f>
      </c>
      <c r="D19" s="90"/>
      <c r="E19" s="108" t="s">
        <v>61</v>
      </c>
      <c r="F19" s="108">
        <f>IF($D19="","",VLOOKUP($D19,#REF!,3))</f>
      </c>
      <c r="G19" s="108"/>
      <c r="H19" s="108">
        <f>IF($D19="","",VLOOKUP($D19,#REF!,4))</f>
      </c>
      <c r="I19" s="93"/>
      <c r="J19" s="92"/>
      <c r="K19" s="116"/>
      <c r="L19" s="92"/>
      <c r="M19" s="115"/>
      <c r="N19" s="94"/>
      <c r="O19" s="175"/>
      <c r="P19" s="94"/>
      <c r="Q19" s="95"/>
      <c r="R19" s="98"/>
    </row>
    <row r="20" spans="1:18" s="42" customFormat="1" ht="9" customHeight="1">
      <c r="A20" s="100"/>
      <c r="B20" s="101"/>
      <c r="C20" s="101"/>
      <c r="D20" s="101"/>
      <c r="E20" s="102"/>
      <c r="F20" s="102"/>
      <c r="G20" s="103"/>
      <c r="H20" s="104" t="s">
        <v>13</v>
      </c>
      <c r="I20" s="105" t="s">
        <v>63</v>
      </c>
      <c r="J20" s="106" t="str">
        <f>UPPER(IF(OR(I20="a",I20="as"),E19,IF(OR(I20="b",I20="bs"),E21,)))</f>
        <v>ΚΟΥΠΕΡ</v>
      </c>
      <c r="K20" s="118"/>
      <c r="L20" s="92"/>
      <c r="M20" s="115"/>
      <c r="N20" s="94"/>
      <c r="O20" s="175"/>
      <c r="P20" s="94"/>
      <c r="Q20" s="95"/>
      <c r="R20" s="98"/>
    </row>
    <row r="21" spans="1:18" s="42" customFormat="1" ht="9" customHeight="1">
      <c r="A21" s="88">
        <v>8</v>
      </c>
      <c r="B21" s="89"/>
      <c r="C21" s="89"/>
      <c r="D21" s="90"/>
      <c r="E21" s="91" t="s">
        <v>80</v>
      </c>
      <c r="F21" s="91" t="s">
        <v>81</v>
      </c>
      <c r="G21" s="91"/>
      <c r="H21" s="91" t="s">
        <v>77</v>
      </c>
      <c r="I21" s="119"/>
      <c r="J21" s="92"/>
      <c r="K21" s="92"/>
      <c r="L21" s="92"/>
      <c r="M21" s="115"/>
      <c r="N21" s="94"/>
      <c r="O21" s="175"/>
      <c r="P21" s="94"/>
      <c r="Q21" s="95"/>
      <c r="R21" s="98"/>
    </row>
    <row r="22" spans="1:18" s="42" customFormat="1" ht="9" customHeight="1">
      <c r="A22" s="100"/>
      <c r="B22" s="101"/>
      <c r="C22" s="101"/>
      <c r="D22" s="101"/>
      <c r="E22" s="120"/>
      <c r="F22" s="120"/>
      <c r="G22" s="124"/>
      <c r="H22" s="120"/>
      <c r="I22" s="112"/>
      <c r="J22" s="92"/>
      <c r="K22" s="92"/>
      <c r="L22" s="92"/>
      <c r="M22" s="115"/>
      <c r="N22" s="104" t="s">
        <v>13</v>
      </c>
      <c r="O22" s="113"/>
      <c r="P22" s="106">
        <f>UPPER(IF(OR(O22="a",O22="as"),N14,IF(OR(O22="b",O22="bs"),N30,)))</f>
      </c>
      <c r="Q22" s="176"/>
      <c r="R22" s="98"/>
    </row>
    <row r="23" spans="1:18" s="42" customFormat="1" ht="9" customHeight="1">
      <c r="A23" s="88">
        <v>9</v>
      </c>
      <c r="B23" s="89"/>
      <c r="C23" s="89"/>
      <c r="D23" s="90"/>
      <c r="E23" s="91" t="s">
        <v>82</v>
      </c>
      <c r="F23" s="91" t="s">
        <v>70</v>
      </c>
      <c r="G23" s="91"/>
      <c r="H23" s="91" t="s">
        <v>83</v>
      </c>
      <c r="I23" s="93"/>
      <c r="J23" s="92"/>
      <c r="K23" s="92"/>
      <c r="L23" s="92"/>
      <c r="M23" s="115"/>
      <c r="N23" s="94"/>
      <c r="O23" s="175"/>
      <c r="P23" s="92"/>
      <c r="Q23" s="175"/>
      <c r="R23" s="98"/>
    </row>
    <row r="24" spans="1:18" s="42" customFormat="1" ht="9" customHeight="1">
      <c r="A24" s="100"/>
      <c r="B24" s="101"/>
      <c r="C24" s="101"/>
      <c r="D24" s="101"/>
      <c r="E24" s="102"/>
      <c r="F24" s="102"/>
      <c r="G24" s="103"/>
      <c r="H24" s="104" t="s">
        <v>13</v>
      </c>
      <c r="I24" s="105" t="s">
        <v>62</v>
      </c>
      <c r="J24" s="106" t="str">
        <f>UPPER(IF(OR(I24="a",I24="as"),E23,IF(OR(I24="b",I24="bs"),E25,)))</f>
        <v>ΣΚΛΗΡΗΣ</v>
      </c>
      <c r="K24" s="106"/>
      <c r="L24" s="92"/>
      <c r="M24" s="115"/>
      <c r="N24" s="94"/>
      <c r="O24" s="175"/>
      <c r="P24" s="94"/>
      <c r="Q24" s="175"/>
      <c r="R24" s="98"/>
    </row>
    <row r="25" spans="1:18" s="42" customFormat="1" ht="9" customHeight="1">
      <c r="A25" s="100">
        <v>10</v>
      </c>
      <c r="B25" s="89">
        <f>IF($D25="","",VLOOKUP($D25,#REF!,15))</f>
      </c>
      <c r="C25" s="89">
        <f>IF($D25="","",VLOOKUP($D25,#REF!,16))</f>
      </c>
      <c r="D25" s="90"/>
      <c r="E25" s="108" t="s">
        <v>61</v>
      </c>
      <c r="F25" s="108">
        <f>IF($D25="","",VLOOKUP($D25,#REF!,3))</f>
      </c>
      <c r="G25" s="108"/>
      <c r="H25" s="108">
        <f>IF($D25="","",VLOOKUP($D25,#REF!,4))</f>
      </c>
      <c r="I25" s="109"/>
      <c r="J25" s="92"/>
      <c r="K25" s="110"/>
      <c r="L25" s="92"/>
      <c r="M25" s="115"/>
      <c r="N25" s="94"/>
      <c r="O25" s="175"/>
      <c r="P25" s="94"/>
      <c r="Q25" s="175"/>
      <c r="R25" s="98"/>
    </row>
    <row r="26" spans="1:18" s="42" customFormat="1" ht="9" customHeight="1">
      <c r="A26" s="100"/>
      <c r="B26" s="101"/>
      <c r="C26" s="101"/>
      <c r="D26" s="111"/>
      <c r="E26" s="102"/>
      <c r="F26" s="102"/>
      <c r="G26" s="103"/>
      <c r="H26" s="102"/>
      <c r="I26" s="112"/>
      <c r="J26" s="104" t="s">
        <v>13</v>
      </c>
      <c r="K26" s="113"/>
      <c r="L26" s="106">
        <f>UPPER(IF(OR(K26="a",K26="as"),J24,IF(OR(K26="b",K26="bs"),J28,)))</f>
      </c>
      <c r="M26" s="114"/>
      <c r="N26" s="94"/>
      <c r="O26" s="175"/>
      <c r="P26" s="94"/>
      <c r="Q26" s="175"/>
      <c r="R26" s="98"/>
    </row>
    <row r="27" spans="1:18" s="42" customFormat="1" ht="9" customHeight="1">
      <c r="A27" s="100">
        <v>11</v>
      </c>
      <c r="B27" s="89">
        <f>IF($D27="","",VLOOKUP($D27,#REF!,15))</f>
      </c>
      <c r="C27" s="89">
        <f>IF($D27="","",VLOOKUP($D27,#REF!,16))</f>
      </c>
      <c r="D27" s="90"/>
      <c r="E27" s="108" t="s">
        <v>103</v>
      </c>
      <c r="F27" s="108" t="s">
        <v>104</v>
      </c>
      <c r="G27" s="108"/>
      <c r="H27" s="108" t="s">
        <v>93</v>
      </c>
      <c r="I27" s="93"/>
      <c r="J27" s="92"/>
      <c r="K27" s="116"/>
      <c r="L27" s="92"/>
      <c r="M27" s="117"/>
      <c r="N27" s="94"/>
      <c r="O27" s="175"/>
      <c r="P27" s="94"/>
      <c r="Q27" s="175"/>
      <c r="R27" s="98"/>
    </row>
    <row r="28" spans="1:18" s="42" customFormat="1" ht="9" customHeight="1">
      <c r="A28" s="125"/>
      <c r="B28" s="101"/>
      <c r="C28" s="101"/>
      <c r="D28" s="111"/>
      <c r="E28" s="102"/>
      <c r="F28" s="102"/>
      <c r="G28" s="103"/>
      <c r="H28" s="104" t="s">
        <v>13</v>
      </c>
      <c r="I28" s="105" t="s">
        <v>62</v>
      </c>
      <c r="J28" s="106"/>
      <c r="K28" s="118"/>
      <c r="L28" s="92"/>
      <c r="M28" s="117"/>
      <c r="N28" s="94"/>
      <c r="O28" s="175"/>
      <c r="P28" s="94"/>
      <c r="Q28" s="175"/>
      <c r="R28" s="98"/>
    </row>
    <row r="29" spans="1:18" s="42" customFormat="1" ht="9" customHeight="1">
      <c r="A29" s="100">
        <v>12</v>
      </c>
      <c r="B29" s="89">
        <f>IF($D29="","",VLOOKUP($D29,#REF!,15))</f>
      </c>
      <c r="C29" s="89">
        <f>IF($D29="","",VLOOKUP($D29,#REF!,16))</f>
      </c>
      <c r="D29" s="90"/>
      <c r="E29" s="108" t="s">
        <v>105</v>
      </c>
      <c r="F29" s="108" t="s">
        <v>73</v>
      </c>
      <c r="G29" s="108"/>
      <c r="H29" s="108" t="s">
        <v>76</v>
      </c>
      <c r="I29" s="119"/>
      <c r="J29" s="92"/>
      <c r="K29" s="92"/>
      <c r="L29" s="92"/>
      <c r="M29" s="117"/>
      <c r="N29" s="94"/>
      <c r="O29" s="175"/>
      <c r="P29" s="94"/>
      <c r="Q29" s="175"/>
      <c r="R29" s="98"/>
    </row>
    <row r="30" spans="1:18" s="42" customFormat="1" ht="9" customHeight="1">
      <c r="A30" s="100"/>
      <c r="B30" s="101"/>
      <c r="C30" s="101"/>
      <c r="D30" s="111"/>
      <c r="E30" s="92"/>
      <c r="F30" s="92"/>
      <c r="G30" s="53"/>
      <c r="H30" s="120"/>
      <c r="I30" s="112"/>
      <c r="J30" s="92"/>
      <c r="K30" s="92"/>
      <c r="L30" s="104" t="s">
        <v>13</v>
      </c>
      <c r="M30" s="113"/>
      <c r="N30" s="106">
        <f>UPPER(IF(OR(M30="a",M30="as"),L26,IF(OR(M30="b",M30="bs"),L34,)))</f>
      </c>
      <c r="O30" s="177"/>
      <c r="P30" s="94"/>
      <c r="Q30" s="175"/>
      <c r="R30" s="98"/>
    </row>
    <row r="31" spans="1:18" s="42" customFormat="1" ht="9" customHeight="1">
      <c r="A31" s="100">
        <v>13</v>
      </c>
      <c r="B31" s="89">
        <f>IF($D31="","",VLOOKUP($D31,#REF!,15))</f>
      </c>
      <c r="C31" s="89">
        <f>IF($D31="","",VLOOKUP($D31,#REF!,16))</f>
      </c>
      <c r="D31" s="90"/>
      <c r="E31" s="108" t="s">
        <v>94</v>
      </c>
      <c r="F31" s="108" t="s">
        <v>95</v>
      </c>
      <c r="G31" s="108"/>
      <c r="H31" s="108" t="s">
        <v>93</v>
      </c>
      <c r="I31" s="121"/>
      <c r="J31" s="92"/>
      <c r="K31" s="92"/>
      <c r="L31" s="92"/>
      <c r="M31" s="117"/>
      <c r="N31" s="92"/>
      <c r="O31" s="95"/>
      <c r="P31" s="94"/>
      <c r="Q31" s="175"/>
      <c r="R31" s="98"/>
    </row>
    <row r="32" spans="1:18" s="42" customFormat="1" ht="9" customHeight="1">
      <c r="A32" s="100"/>
      <c r="B32" s="101"/>
      <c r="C32" s="101"/>
      <c r="D32" s="111"/>
      <c r="E32" s="102"/>
      <c r="F32" s="102"/>
      <c r="G32" s="103"/>
      <c r="H32" s="104" t="s">
        <v>13</v>
      </c>
      <c r="I32" s="105"/>
      <c r="J32" s="106">
        <f>UPPER(IF(OR(I32="a",I32="as"),E31,IF(OR(I32="b",I32="bs"),E33,)))</f>
      </c>
      <c r="K32" s="106"/>
      <c r="L32" s="92"/>
      <c r="M32" s="117"/>
      <c r="N32" s="94"/>
      <c r="O32" s="95"/>
      <c r="P32" s="94"/>
      <c r="Q32" s="175"/>
      <c r="R32" s="98"/>
    </row>
    <row r="33" spans="1:18" s="42" customFormat="1" ht="9" customHeight="1">
      <c r="A33" s="100">
        <v>14</v>
      </c>
      <c r="B33" s="89">
        <f>IF($D33="","",VLOOKUP($D33,#REF!,15))</f>
      </c>
      <c r="C33" s="89">
        <f>IF($D33="","",VLOOKUP($D33,#REF!,16))</f>
      </c>
      <c r="D33" s="90"/>
      <c r="E33" s="108" t="s">
        <v>149</v>
      </c>
      <c r="F33" s="108" t="s">
        <v>150</v>
      </c>
      <c r="G33" s="108"/>
      <c r="H33" s="108" t="s">
        <v>151</v>
      </c>
      <c r="I33" s="109"/>
      <c r="J33" s="92"/>
      <c r="K33" s="110"/>
      <c r="L33" s="92"/>
      <c r="M33" s="117"/>
      <c r="N33" s="94"/>
      <c r="O33" s="95"/>
      <c r="P33" s="94"/>
      <c r="Q33" s="175"/>
      <c r="R33" s="98"/>
    </row>
    <row r="34" spans="1:18" s="42" customFormat="1" ht="9" customHeight="1">
      <c r="A34" s="100"/>
      <c r="B34" s="101"/>
      <c r="C34" s="101"/>
      <c r="D34" s="111"/>
      <c r="E34" s="102"/>
      <c r="F34" s="102"/>
      <c r="G34" s="103"/>
      <c r="H34" s="92"/>
      <c r="I34" s="112"/>
      <c r="J34" s="104" t="s">
        <v>13</v>
      </c>
      <c r="K34" s="113"/>
      <c r="L34" s="106">
        <f>UPPER(IF(OR(K34="a",K34="as"),J32,IF(OR(K34="b",K34="bs"),J36,)))</f>
      </c>
      <c r="M34" s="123"/>
      <c r="N34" s="94"/>
      <c r="O34" s="95"/>
      <c r="P34" s="94"/>
      <c r="Q34" s="175"/>
      <c r="R34" s="98"/>
    </row>
    <row r="35" spans="1:18" s="42" customFormat="1" ht="9" customHeight="1">
      <c r="A35" s="100">
        <v>15</v>
      </c>
      <c r="B35" s="89">
        <f>IF($D35="","",VLOOKUP($D35,#REF!,15))</f>
      </c>
      <c r="C35" s="89">
        <f>IF($D35="","",VLOOKUP($D35,#REF!,16))</f>
      </c>
      <c r="D35" s="90"/>
      <c r="E35" s="108" t="s">
        <v>61</v>
      </c>
      <c r="F35" s="108">
        <f>IF($D35="","",VLOOKUP($D35,#REF!,3))</f>
      </c>
      <c r="G35" s="108"/>
      <c r="H35" s="108">
        <f>IF($D35="","",VLOOKUP($D35,#REF!,4))</f>
      </c>
      <c r="I35" s="93"/>
      <c r="J35" s="92"/>
      <c r="K35" s="116"/>
      <c r="L35" s="92"/>
      <c r="M35" s="115"/>
      <c r="N35" s="94"/>
      <c r="O35" s="95"/>
      <c r="P35" s="94"/>
      <c r="Q35" s="175"/>
      <c r="R35" s="98"/>
    </row>
    <row r="36" spans="1:18" s="42" customFormat="1" ht="9" customHeight="1">
      <c r="A36" s="100"/>
      <c r="B36" s="101"/>
      <c r="C36" s="101"/>
      <c r="D36" s="101"/>
      <c r="E36" s="102"/>
      <c r="F36" s="102"/>
      <c r="G36" s="103"/>
      <c r="H36" s="104" t="s">
        <v>13</v>
      </c>
      <c r="I36" s="105" t="s">
        <v>63</v>
      </c>
      <c r="J36" s="106" t="str">
        <f>UPPER(IF(OR(I36="a",I36="as"),E35,IF(OR(I36="b",I36="bs"),E37,)))</f>
        <v>ΣΟΥΝΤΑΣ</v>
      </c>
      <c r="K36" s="118"/>
      <c r="L36" s="92"/>
      <c r="M36" s="115"/>
      <c r="N36" s="94"/>
      <c r="O36" s="95"/>
      <c r="P36" s="94"/>
      <c r="Q36" s="175"/>
      <c r="R36" s="98"/>
    </row>
    <row r="37" spans="1:18" s="42" customFormat="1" ht="9" customHeight="1">
      <c r="A37" s="88">
        <v>16</v>
      </c>
      <c r="B37" s="89"/>
      <c r="C37" s="89"/>
      <c r="D37" s="90"/>
      <c r="E37" s="91" t="s">
        <v>87</v>
      </c>
      <c r="F37" s="91" t="s">
        <v>88</v>
      </c>
      <c r="G37" s="91"/>
      <c r="H37" s="91" t="s">
        <v>71</v>
      </c>
      <c r="I37" s="119"/>
      <c r="J37" s="92"/>
      <c r="K37" s="92"/>
      <c r="L37" s="92"/>
      <c r="M37" s="115"/>
      <c r="N37" s="95"/>
      <c r="O37" s="95"/>
      <c r="P37" s="94"/>
      <c r="Q37" s="175"/>
      <c r="R37" s="98"/>
    </row>
    <row r="38" spans="1:18" s="42" customFormat="1" ht="9" customHeight="1">
      <c r="A38" s="100"/>
      <c r="B38" s="101"/>
      <c r="C38" s="101"/>
      <c r="D38" s="101"/>
      <c r="E38" s="102"/>
      <c r="F38" s="102"/>
      <c r="G38" s="103"/>
      <c r="H38" s="102"/>
      <c r="I38" s="112"/>
      <c r="J38" s="92"/>
      <c r="K38" s="92"/>
      <c r="L38" s="92"/>
      <c r="M38" s="115"/>
      <c r="N38" s="178" t="s">
        <v>48</v>
      </c>
      <c r="O38" s="179"/>
      <c r="P38" s="106">
        <f>UPPER(IF(OR(O39="a",O39="as"),P22,IF(OR(O39="b",O39="bs"),P54,)))</f>
      </c>
      <c r="Q38" s="180"/>
      <c r="R38" s="98"/>
    </row>
    <row r="39" spans="1:18" s="42" customFormat="1" ht="9" customHeight="1">
      <c r="A39" s="88">
        <v>17</v>
      </c>
      <c r="B39" s="89">
        <f>IF($D39="","",VLOOKUP($D39,#REF!,15))</f>
      </c>
      <c r="C39" s="89"/>
      <c r="D39" s="90"/>
      <c r="E39" s="91" t="s">
        <v>85</v>
      </c>
      <c r="F39" s="91" t="s">
        <v>86</v>
      </c>
      <c r="G39" s="91"/>
      <c r="H39" s="91" t="s">
        <v>83</v>
      </c>
      <c r="I39" s="93"/>
      <c r="J39" s="92"/>
      <c r="K39" s="92"/>
      <c r="L39" s="92"/>
      <c r="M39" s="115"/>
      <c r="N39" s="104" t="s">
        <v>13</v>
      </c>
      <c r="O39" s="181"/>
      <c r="P39" s="92"/>
      <c r="Q39" s="175"/>
      <c r="R39" s="98"/>
    </row>
    <row r="40" spans="1:18" s="42" customFormat="1" ht="9" customHeight="1">
      <c r="A40" s="100"/>
      <c r="B40" s="101"/>
      <c r="C40" s="101"/>
      <c r="D40" s="101"/>
      <c r="E40" s="102"/>
      <c r="F40" s="102"/>
      <c r="G40" s="103"/>
      <c r="H40" s="104" t="s">
        <v>13</v>
      </c>
      <c r="I40" s="105" t="s">
        <v>62</v>
      </c>
      <c r="J40" s="106" t="str">
        <f>UPPER(IF(OR(I40="a",I40="as"),E39,IF(OR(I40="b",I40="bs"),E41,)))</f>
        <v>ΣΚΟΥΠΑΣ </v>
      </c>
      <c r="K40" s="106"/>
      <c r="L40" s="92"/>
      <c r="M40" s="115"/>
      <c r="N40" s="94"/>
      <c r="O40" s="95"/>
      <c r="P40" s="94"/>
      <c r="Q40" s="175"/>
      <c r="R40" s="98"/>
    </row>
    <row r="41" spans="1:18" s="42" customFormat="1" ht="9" customHeight="1">
      <c r="A41" s="100">
        <v>18</v>
      </c>
      <c r="B41" s="89">
        <f>IF($D41="","",VLOOKUP($D41,#REF!,15))</f>
      </c>
      <c r="C41" s="89">
        <f>IF($D41="","",VLOOKUP($D41,#REF!,16))</f>
      </c>
      <c r="D41" s="90"/>
      <c r="E41" s="108" t="s">
        <v>61</v>
      </c>
      <c r="F41" s="108">
        <f>IF($D41="","",VLOOKUP($D41,#REF!,3))</f>
      </c>
      <c r="G41" s="108"/>
      <c r="H41" s="108">
        <f>IF($D41="","",VLOOKUP($D41,#REF!,4))</f>
      </c>
      <c r="I41" s="109"/>
      <c r="J41" s="92"/>
      <c r="K41" s="110"/>
      <c r="L41" s="92"/>
      <c r="M41" s="115"/>
      <c r="N41" s="94"/>
      <c r="O41" s="95"/>
      <c r="P41" s="94"/>
      <c r="Q41" s="175"/>
      <c r="R41" s="98"/>
    </row>
    <row r="42" spans="1:18" s="42" customFormat="1" ht="9" customHeight="1">
      <c r="A42" s="100"/>
      <c r="B42" s="101"/>
      <c r="C42" s="101"/>
      <c r="D42" s="111"/>
      <c r="E42" s="102"/>
      <c r="F42" s="102"/>
      <c r="G42" s="103"/>
      <c r="H42" s="102"/>
      <c r="I42" s="112"/>
      <c r="J42" s="104" t="s">
        <v>13</v>
      </c>
      <c r="K42" s="113"/>
      <c r="L42" s="106">
        <f>UPPER(IF(OR(K42="a",K42="as"),J40,IF(OR(K42="b",K42="bs"),J44,)))</f>
      </c>
      <c r="M42" s="114"/>
      <c r="N42" s="94"/>
      <c r="O42" s="95"/>
      <c r="P42" s="94"/>
      <c r="Q42" s="175"/>
      <c r="R42" s="98"/>
    </row>
    <row r="43" spans="1:18" s="42" customFormat="1" ht="9" customHeight="1">
      <c r="A43" s="100">
        <v>19</v>
      </c>
      <c r="B43" s="89">
        <f>IF($D43="","",VLOOKUP($D43,#REF!,15))</f>
      </c>
      <c r="C43" s="89">
        <f>IF($D43="","",VLOOKUP($D43,#REF!,16))</f>
      </c>
      <c r="D43" s="90"/>
      <c r="E43" s="184" t="s">
        <v>89</v>
      </c>
      <c r="F43" s="108" t="s">
        <v>90</v>
      </c>
      <c r="G43" s="91"/>
      <c r="H43" s="184" t="s">
        <v>71</v>
      </c>
      <c r="I43" s="93"/>
      <c r="J43" s="92"/>
      <c r="K43" s="116"/>
      <c r="L43" s="92"/>
      <c r="M43" s="117"/>
      <c r="N43" s="94"/>
      <c r="O43" s="95"/>
      <c r="P43" s="94"/>
      <c r="Q43" s="175"/>
      <c r="R43" s="98"/>
    </row>
    <row r="44" spans="1:18" s="42" customFormat="1" ht="9" customHeight="1">
      <c r="A44" s="100"/>
      <c r="B44" s="101"/>
      <c r="C44" s="101"/>
      <c r="D44" s="111"/>
      <c r="E44" s="102"/>
      <c r="F44" s="102"/>
      <c r="G44" s="103"/>
      <c r="H44" s="104" t="s">
        <v>13</v>
      </c>
      <c r="I44" s="105"/>
      <c r="J44" s="106">
        <f>UPPER(IF(OR(I44="a",I44="as"),E43,IF(OR(I44="b",I44="bs"),E45,)))</f>
      </c>
      <c r="K44" s="118"/>
      <c r="L44" s="92"/>
      <c r="M44" s="117"/>
      <c r="N44" s="94"/>
      <c r="O44" s="95"/>
      <c r="P44" s="94"/>
      <c r="Q44" s="175"/>
      <c r="R44" s="98"/>
    </row>
    <row r="45" spans="1:18" s="42" customFormat="1" ht="9" customHeight="1">
      <c r="A45" s="100">
        <v>20</v>
      </c>
      <c r="B45" s="89">
        <f>IF($D45="","",VLOOKUP($D45,#REF!,15))</f>
      </c>
      <c r="C45" s="89">
        <f>IF($D45="","",VLOOKUP($D45,#REF!,16))</f>
      </c>
      <c r="D45" s="90"/>
      <c r="E45" s="184" t="s">
        <v>91</v>
      </c>
      <c r="F45" s="184" t="s">
        <v>92</v>
      </c>
      <c r="G45" s="108"/>
      <c r="H45" s="184" t="s">
        <v>93</v>
      </c>
      <c r="I45" s="119"/>
      <c r="J45" s="92"/>
      <c r="K45" s="92"/>
      <c r="L45" s="92"/>
      <c r="M45" s="117"/>
      <c r="N45" s="94"/>
      <c r="O45" s="95"/>
      <c r="P45" s="94"/>
      <c r="Q45" s="175"/>
      <c r="R45" s="98"/>
    </row>
    <row r="46" spans="1:18" s="42" customFormat="1" ht="9" customHeight="1">
      <c r="A46" s="100"/>
      <c r="B46" s="101"/>
      <c r="C46" s="101"/>
      <c r="D46" s="111"/>
      <c r="E46" s="92"/>
      <c r="F46" s="92"/>
      <c r="G46" s="53"/>
      <c r="H46" s="120"/>
      <c r="I46" s="112"/>
      <c r="J46" s="92"/>
      <c r="K46" s="92"/>
      <c r="L46" s="104" t="s">
        <v>13</v>
      </c>
      <c r="M46" s="113"/>
      <c r="N46" s="106">
        <f>UPPER(IF(OR(M46="a",M46="as"),L42,IF(OR(M46="b",M46="bs"),L50,)))</f>
      </c>
      <c r="O46" s="176"/>
      <c r="P46" s="94"/>
      <c r="Q46" s="175"/>
      <c r="R46" s="98"/>
    </row>
    <row r="47" spans="1:18" s="42" customFormat="1" ht="9" customHeight="1">
      <c r="A47" s="100">
        <v>21</v>
      </c>
      <c r="B47" s="89">
        <f>IF($D47="","",VLOOKUP($D47,#REF!,15))</f>
      </c>
      <c r="C47" s="89">
        <f>IF($D47="","",VLOOKUP($D47,#REF!,16))</f>
      </c>
      <c r="D47" s="90"/>
      <c r="E47" s="108" t="s">
        <v>108</v>
      </c>
      <c r="F47" s="184" t="s">
        <v>109</v>
      </c>
      <c r="G47" s="108"/>
      <c r="H47" s="184" t="s">
        <v>77</v>
      </c>
      <c r="I47" s="121"/>
      <c r="J47" s="92"/>
      <c r="K47" s="92"/>
      <c r="L47" s="92"/>
      <c r="M47" s="117"/>
      <c r="N47" s="92"/>
      <c r="O47" s="175"/>
      <c r="P47" s="94"/>
      <c r="Q47" s="175"/>
      <c r="R47" s="98"/>
    </row>
    <row r="48" spans="1:18" s="42" customFormat="1" ht="9" customHeight="1">
      <c r="A48" s="100"/>
      <c r="B48" s="101"/>
      <c r="C48" s="101"/>
      <c r="D48" s="111"/>
      <c r="E48" s="102"/>
      <c r="F48" s="102"/>
      <c r="G48" s="103"/>
      <c r="H48" s="104" t="s">
        <v>13</v>
      </c>
      <c r="I48" s="105"/>
      <c r="J48" s="106">
        <f>UPPER(IF(OR(I48="a",I48="as"),E47,IF(OR(I48="b",I48="bs"),E49,)))</f>
      </c>
      <c r="K48" s="106"/>
      <c r="L48" s="92"/>
      <c r="M48" s="117"/>
      <c r="N48" s="94"/>
      <c r="O48" s="175"/>
      <c r="P48" s="94"/>
      <c r="Q48" s="175"/>
      <c r="R48" s="98"/>
    </row>
    <row r="49" spans="1:18" s="42" customFormat="1" ht="9" customHeight="1">
      <c r="A49" s="100">
        <v>22</v>
      </c>
      <c r="B49" s="89">
        <f>IF($D49="","",VLOOKUP($D49,#REF!,15))</f>
      </c>
      <c r="C49" s="89">
        <f>IF($D49="","",VLOOKUP($D49,#REF!,16))</f>
      </c>
      <c r="D49" s="90"/>
      <c r="E49" s="108" t="s">
        <v>106</v>
      </c>
      <c r="F49" s="184" t="s">
        <v>107</v>
      </c>
      <c r="G49" s="108"/>
      <c r="H49" s="108">
        <f>IF($D49="","",VLOOKUP($D49,#REF!,4))</f>
      </c>
      <c r="I49" s="109"/>
      <c r="J49" s="92"/>
      <c r="K49" s="110"/>
      <c r="L49" s="92"/>
      <c r="M49" s="117"/>
      <c r="N49" s="94"/>
      <c r="O49" s="175"/>
      <c r="P49" s="94"/>
      <c r="Q49" s="175"/>
      <c r="R49" s="98"/>
    </row>
    <row r="50" spans="1:18" s="42" customFormat="1" ht="9" customHeight="1">
      <c r="A50" s="100"/>
      <c r="B50" s="101"/>
      <c r="C50" s="101"/>
      <c r="D50" s="111"/>
      <c r="E50" s="102"/>
      <c r="F50" s="102"/>
      <c r="G50" s="103"/>
      <c r="H50" s="92"/>
      <c r="I50" s="112"/>
      <c r="J50" s="104" t="s">
        <v>13</v>
      </c>
      <c r="K50" s="113"/>
      <c r="L50" s="106">
        <f>UPPER(IF(OR(K50="a",K50="as"),J48,IF(OR(K50="b",K50="bs"),J52,)))</f>
      </c>
      <c r="M50" s="123"/>
      <c r="N50" s="94"/>
      <c r="O50" s="175"/>
      <c r="P50" s="94"/>
      <c r="Q50" s="175"/>
      <c r="R50" s="98"/>
    </row>
    <row r="51" spans="1:18" s="42" customFormat="1" ht="9" customHeight="1">
      <c r="A51" s="100">
        <v>23</v>
      </c>
      <c r="B51" s="89">
        <f>IF($D51="","",VLOOKUP($D51,#REF!,15))</f>
      </c>
      <c r="C51" s="89">
        <f>IF($D51="","",VLOOKUP($D51,#REF!,16))</f>
      </c>
      <c r="D51" s="90"/>
      <c r="E51" s="108" t="s">
        <v>61</v>
      </c>
      <c r="F51" s="108">
        <f>IF($D51="","",VLOOKUP($D51,#REF!,3))</f>
      </c>
      <c r="G51" s="108"/>
      <c r="H51" s="108">
        <f>IF($D51="","",VLOOKUP($D51,#REF!,4))</f>
      </c>
      <c r="I51" s="93"/>
      <c r="J51" s="92"/>
      <c r="K51" s="116"/>
      <c r="L51" s="92"/>
      <c r="M51" s="115"/>
      <c r="N51" s="94"/>
      <c r="O51" s="175"/>
      <c r="P51" s="94"/>
      <c r="Q51" s="175"/>
      <c r="R51" s="98"/>
    </row>
    <row r="52" spans="1:18" s="42" customFormat="1" ht="9" customHeight="1">
      <c r="A52" s="100"/>
      <c r="B52" s="101"/>
      <c r="C52" s="101"/>
      <c r="D52" s="101"/>
      <c r="E52" s="102"/>
      <c r="F52" s="102"/>
      <c r="G52" s="103"/>
      <c r="H52" s="104" t="s">
        <v>13</v>
      </c>
      <c r="I52" s="105" t="s">
        <v>63</v>
      </c>
      <c r="J52" s="106" t="str">
        <f>UPPER(IF(OR(I52="a",I52="as"),E51,IF(OR(I52="b",I52="bs"),E53,)))</f>
        <v>ΚΥΜΠΟΥΡΟΠΟΥΛΟΣ</v>
      </c>
      <c r="K52" s="118"/>
      <c r="L52" s="92"/>
      <c r="M52" s="115"/>
      <c r="N52" s="94"/>
      <c r="O52" s="175"/>
      <c r="P52" s="94"/>
      <c r="Q52" s="175"/>
      <c r="R52" s="98"/>
    </row>
    <row r="53" spans="1:18" s="42" customFormat="1" ht="9" customHeight="1">
      <c r="A53" s="88">
        <v>24</v>
      </c>
      <c r="B53" s="89"/>
      <c r="C53" s="89"/>
      <c r="D53" s="90">
        <v>3</v>
      </c>
      <c r="E53" s="91" t="s">
        <v>74</v>
      </c>
      <c r="F53" s="91" t="s">
        <v>75</v>
      </c>
      <c r="G53" s="91"/>
      <c r="H53" s="91" t="s">
        <v>77</v>
      </c>
      <c r="I53" s="119"/>
      <c r="J53" s="92"/>
      <c r="K53" s="92"/>
      <c r="L53" s="92"/>
      <c r="M53" s="115"/>
      <c r="N53" s="94"/>
      <c r="O53" s="175"/>
      <c r="P53" s="94"/>
      <c r="Q53" s="175"/>
      <c r="R53" s="98"/>
    </row>
    <row r="54" spans="1:18" s="42" customFormat="1" ht="9" customHeight="1">
      <c r="A54" s="100"/>
      <c r="B54" s="101"/>
      <c r="C54" s="101"/>
      <c r="D54" s="101"/>
      <c r="E54" s="120"/>
      <c r="F54" s="120"/>
      <c r="G54" s="124"/>
      <c r="H54" s="120"/>
      <c r="I54" s="112"/>
      <c r="J54" s="92"/>
      <c r="K54" s="92"/>
      <c r="L54" s="92"/>
      <c r="M54" s="115"/>
      <c r="N54" s="104" t="s">
        <v>13</v>
      </c>
      <c r="O54" s="113"/>
      <c r="P54" s="106">
        <f>UPPER(IF(OR(O54="a",O54="as"),N46,IF(OR(O54="b",O54="bs"),N62,)))</f>
      </c>
      <c r="Q54" s="177"/>
      <c r="R54" s="98"/>
    </row>
    <row r="55" spans="1:18" s="42" customFormat="1" ht="9" customHeight="1">
      <c r="A55" s="88">
        <v>25</v>
      </c>
      <c r="B55" s="89"/>
      <c r="C55" s="89"/>
      <c r="D55" s="90">
        <v>8</v>
      </c>
      <c r="E55" s="91" t="s">
        <v>78</v>
      </c>
      <c r="F55" s="91" t="s">
        <v>79</v>
      </c>
      <c r="G55" s="91"/>
      <c r="H55" s="91" t="s">
        <v>71</v>
      </c>
      <c r="I55" s="93"/>
      <c r="J55" s="92"/>
      <c r="K55" s="92"/>
      <c r="L55" s="92"/>
      <c r="M55" s="115"/>
      <c r="N55" s="94"/>
      <c r="O55" s="175"/>
      <c r="P55" s="92"/>
      <c r="Q55" s="95"/>
      <c r="R55" s="98"/>
    </row>
    <row r="56" spans="1:18" s="42" customFormat="1" ht="9" customHeight="1">
      <c r="A56" s="100"/>
      <c r="B56" s="101"/>
      <c r="C56" s="101"/>
      <c r="D56" s="101"/>
      <c r="E56" s="102"/>
      <c r="F56" s="102"/>
      <c r="G56" s="103"/>
      <c r="H56" s="104" t="s">
        <v>13</v>
      </c>
      <c r="I56" s="105" t="s">
        <v>62</v>
      </c>
      <c r="J56" s="106" t="str">
        <f>UPPER(IF(OR(I56="a",I56="as"),E55,IF(OR(I56="b",I56="bs"),E57,)))</f>
        <v>ΚΟΡΟΔΗΜΟΣ</v>
      </c>
      <c r="K56" s="106"/>
      <c r="L56" s="92"/>
      <c r="M56" s="115"/>
      <c r="N56" s="94"/>
      <c r="O56" s="175"/>
      <c r="P56" s="94"/>
      <c r="Q56" s="95"/>
      <c r="R56" s="98"/>
    </row>
    <row r="57" spans="1:18" s="42" customFormat="1" ht="9" customHeight="1">
      <c r="A57" s="100">
        <v>26</v>
      </c>
      <c r="B57" s="89">
        <f>IF($D57="","",VLOOKUP($D57,#REF!,15))</f>
      </c>
      <c r="C57" s="89">
        <f>IF($D57="","",VLOOKUP($D57,#REF!,16))</f>
      </c>
      <c r="D57" s="90"/>
      <c r="E57" s="108" t="s">
        <v>61</v>
      </c>
      <c r="F57" s="108">
        <f>IF($D57="","",VLOOKUP($D57,#REF!,3))</f>
      </c>
      <c r="G57" s="108"/>
      <c r="H57" s="108">
        <f>IF($D57="","",VLOOKUP($D57,#REF!,4))</f>
      </c>
      <c r="I57" s="109"/>
      <c r="J57" s="92"/>
      <c r="K57" s="110"/>
      <c r="L57" s="92"/>
      <c r="M57" s="115"/>
      <c r="N57" s="94"/>
      <c r="O57" s="175"/>
      <c r="P57" s="94"/>
      <c r="Q57" s="95"/>
      <c r="R57" s="98"/>
    </row>
    <row r="58" spans="1:18" s="42" customFormat="1" ht="9" customHeight="1">
      <c r="A58" s="100"/>
      <c r="B58" s="101"/>
      <c r="C58" s="101"/>
      <c r="D58" s="111"/>
      <c r="E58" s="102"/>
      <c r="F58" s="102"/>
      <c r="G58" s="103"/>
      <c r="H58" s="102"/>
      <c r="I58" s="112"/>
      <c r="J58" s="104" t="s">
        <v>13</v>
      </c>
      <c r="K58" s="113"/>
      <c r="L58" s="106">
        <f>UPPER(IF(OR(K58="a",K58="as"),J56,IF(OR(K58="b",K58="bs"),J60,)))</f>
      </c>
      <c r="M58" s="114"/>
      <c r="N58" s="94"/>
      <c r="O58" s="175"/>
      <c r="P58" s="94"/>
      <c r="Q58" s="95"/>
      <c r="R58" s="98"/>
    </row>
    <row r="59" spans="1:18" s="42" customFormat="1" ht="9" customHeight="1">
      <c r="A59" s="100">
        <v>27</v>
      </c>
      <c r="B59" s="89">
        <f>IF($D59="","",VLOOKUP($D59,#REF!,15))</f>
      </c>
      <c r="C59" s="89">
        <f>IF($D59="","",VLOOKUP($D59,#REF!,16))</f>
      </c>
      <c r="D59" s="90"/>
      <c r="E59" s="108" t="s">
        <v>96</v>
      </c>
      <c r="F59" s="108" t="s">
        <v>79</v>
      </c>
      <c r="G59" s="108"/>
      <c r="H59" s="108" t="s">
        <v>76</v>
      </c>
      <c r="I59" s="93"/>
      <c r="J59" s="92"/>
      <c r="K59" s="116"/>
      <c r="L59" s="92"/>
      <c r="M59" s="117"/>
      <c r="N59" s="94"/>
      <c r="O59" s="175"/>
      <c r="P59" s="94"/>
      <c r="Q59" s="95"/>
      <c r="R59" s="126"/>
    </row>
    <row r="60" spans="1:18" s="42" customFormat="1" ht="9" customHeight="1">
      <c r="A60" s="100"/>
      <c r="B60" s="101"/>
      <c r="C60" s="101"/>
      <c r="D60" s="111"/>
      <c r="E60" s="102"/>
      <c r="F60" s="102"/>
      <c r="G60" s="103"/>
      <c r="H60" s="104" t="s">
        <v>13</v>
      </c>
      <c r="I60" s="105" t="s">
        <v>63</v>
      </c>
      <c r="J60" s="106"/>
      <c r="K60" s="118"/>
      <c r="L60" s="92"/>
      <c r="M60" s="117"/>
      <c r="N60" s="94"/>
      <c r="O60" s="175"/>
      <c r="P60" s="94"/>
      <c r="Q60" s="95"/>
      <c r="R60" s="98"/>
    </row>
    <row r="61" spans="1:18" s="42" customFormat="1" ht="9" customHeight="1">
      <c r="A61" s="100">
        <v>28</v>
      </c>
      <c r="B61" s="89">
        <f>IF($D61="","",VLOOKUP($D61,#REF!,15))</f>
      </c>
      <c r="C61" s="89">
        <f>IF($D61="","",VLOOKUP($D61,#REF!,16))</f>
      </c>
      <c r="D61" s="90"/>
      <c r="E61" s="108" t="s">
        <v>84</v>
      </c>
      <c r="F61" s="108" t="s">
        <v>79</v>
      </c>
      <c r="G61" s="108"/>
      <c r="H61" s="108" t="s">
        <v>71</v>
      </c>
      <c r="I61" s="119"/>
      <c r="J61" s="92"/>
      <c r="K61" s="92"/>
      <c r="L61" s="92"/>
      <c r="M61" s="117"/>
      <c r="N61" s="94"/>
      <c r="O61" s="175"/>
      <c r="P61" s="94"/>
      <c r="Q61" s="95"/>
      <c r="R61" s="98"/>
    </row>
    <row r="62" spans="1:18" s="42" customFormat="1" ht="9" customHeight="1">
      <c r="A62" s="100"/>
      <c r="B62" s="101"/>
      <c r="C62" s="101"/>
      <c r="D62" s="111"/>
      <c r="E62" s="92"/>
      <c r="F62" s="92"/>
      <c r="G62" s="53"/>
      <c r="H62" s="120"/>
      <c r="I62" s="112"/>
      <c r="J62" s="92"/>
      <c r="K62" s="92"/>
      <c r="L62" s="104" t="s">
        <v>13</v>
      </c>
      <c r="M62" s="113"/>
      <c r="N62" s="106">
        <f>UPPER(IF(OR(M62="a",M62="as"),L58,IF(OR(M62="b",M62="bs"),L66,)))</f>
      </c>
      <c r="O62" s="177"/>
      <c r="P62" s="94"/>
      <c r="Q62" s="95"/>
      <c r="R62" s="98"/>
    </row>
    <row r="63" spans="1:18" s="42" customFormat="1" ht="9" customHeight="1">
      <c r="A63" s="100">
        <v>29</v>
      </c>
      <c r="B63" s="89">
        <f>IF($D63="","",VLOOKUP($D63,#REF!,15))</f>
      </c>
      <c r="C63" s="89">
        <f>IF($D63="","",VLOOKUP($D63,#REF!,16))</f>
      </c>
      <c r="D63" s="90"/>
      <c r="E63" s="108" t="s">
        <v>97</v>
      </c>
      <c r="F63" s="108" t="s">
        <v>98</v>
      </c>
      <c r="G63" s="108"/>
      <c r="H63" s="108" t="s">
        <v>83</v>
      </c>
      <c r="I63" s="121"/>
      <c r="J63" s="92"/>
      <c r="K63" s="92"/>
      <c r="L63" s="92"/>
      <c r="M63" s="117"/>
      <c r="N63" s="92"/>
      <c r="O63" s="115"/>
      <c r="P63" s="96"/>
      <c r="Q63" s="97"/>
      <c r="R63" s="98"/>
    </row>
    <row r="64" spans="1:18" s="42" customFormat="1" ht="9" customHeight="1">
      <c r="A64" s="100"/>
      <c r="B64" s="101"/>
      <c r="C64" s="101"/>
      <c r="D64" s="111"/>
      <c r="E64" s="102"/>
      <c r="F64" s="102"/>
      <c r="G64" s="103"/>
      <c r="H64" s="104" t="s">
        <v>13</v>
      </c>
      <c r="I64" s="105"/>
      <c r="J64" s="106">
        <f>UPPER(IF(OR(I64="a",I64="as"),E63,IF(OR(I64="b",I64="bs"),E65,)))</f>
      </c>
      <c r="K64" s="106"/>
      <c r="L64" s="92"/>
      <c r="M64" s="117"/>
      <c r="N64" s="115"/>
      <c r="O64" s="115"/>
      <c r="P64" s="96"/>
      <c r="Q64" s="97"/>
      <c r="R64" s="98"/>
    </row>
    <row r="65" spans="1:18" s="42" customFormat="1" ht="9" customHeight="1">
      <c r="A65" s="100">
        <v>30</v>
      </c>
      <c r="B65" s="89">
        <f>IF($D65="","",VLOOKUP($D65,#REF!,15))</f>
      </c>
      <c r="C65" s="89">
        <f>IF($D65="","",VLOOKUP($D65,#REF!,16))</f>
      </c>
      <c r="D65" s="90"/>
      <c r="E65" s="108" t="s">
        <v>99</v>
      </c>
      <c r="F65" s="108" t="s">
        <v>79</v>
      </c>
      <c r="G65" s="108"/>
      <c r="H65" s="108" t="s">
        <v>76</v>
      </c>
      <c r="I65" s="109"/>
      <c r="J65" s="92"/>
      <c r="K65" s="110"/>
      <c r="L65" s="92"/>
      <c r="M65" s="117"/>
      <c r="N65" s="115"/>
      <c r="O65" s="115"/>
      <c r="P65" s="96"/>
      <c r="Q65" s="97"/>
      <c r="R65" s="98"/>
    </row>
    <row r="66" spans="1:18" s="42" customFormat="1" ht="9" customHeight="1">
      <c r="A66" s="100"/>
      <c r="B66" s="101"/>
      <c r="C66" s="101"/>
      <c r="D66" s="111"/>
      <c r="E66" s="102"/>
      <c r="F66" s="102"/>
      <c r="G66" s="103"/>
      <c r="H66" s="92"/>
      <c r="I66" s="112"/>
      <c r="J66" s="104" t="s">
        <v>13</v>
      </c>
      <c r="K66" s="113"/>
      <c r="L66" s="106">
        <f>UPPER(IF(OR(K66="a",K66="as"),J64,IF(OR(K66="b",K66="bs"),J68,)))</f>
      </c>
      <c r="M66" s="123"/>
      <c r="N66" s="115"/>
      <c r="O66" s="115"/>
      <c r="P66" s="96"/>
      <c r="Q66" s="97"/>
      <c r="R66" s="98"/>
    </row>
    <row r="67" spans="1:18" s="42" customFormat="1" ht="9" customHeight="1">
      <c r="A67" s="100">
        <v>31</v>
      </c>
      <c r="B67" s="89">
        <f>IF($D67="","",VLOOKUP($D67,#REF!,15))</f>
      </c>
      <c r="C67" s="89">
        <f>IF($D67="","",VLOOKUP($D67,#REF!,16))</f>
      </c>
      <c r="D67" s="90"/>
      <c r="E67" s="108" t="s">
        <v>61</v>
      </c>
      <c r="F67" s="108">
        <f>IF($D67="","",VLOOKUP($D67,#REF!,3))</f>
      </c>
      <c r="G67" s="108"/>
      <c r="H67" s="108">
        <f>IF($D67="","",VLOOKUP($D67,#REF!,4))</f>
      </c>
      <c r="I67" s="93"/>
      <c r="J67" s="92"/>
      <c r="K67" s="116"/>
      <c r="L67" s="92"/>
      <c r="M67" s="115"/>
      <c r="N67" s="115"/>
      <c r="O67" s="115"/>
      <c r="P67" s="96"/>
      <c r="Q67" s="97"/>
      <c r="R67" s="98"/>
    </row>
    <row r="68" spans="1:18" s="42" customFormat="1" ht="9" customHeight="1">
      <c r="A68" s="100"/>
      <c r="B68" s="101"/>
      <c r="C68" s="101"/>
      <c r="D68" s="101"/>
      <c r="E68" s="102"/>
      <c r="F68" s="102"/>
      <c r="G68" s="103"/>
      <c r="H68" s="104" t="s">
        <v>13</v>
      </c>
      <c r="I68" s="105" t="s">
        <v>63</v>
      </c>
      <c r="J68" s="106" t="str">
        <f>UPPER(IF(OR(I68="a",I68="as"),E67,IF(OR(I68="b",I68="bs"),E69,)))</f>
        <v>ΠΑΥΛΟΣ</v>
      </c>
      <c r="K68" s="118"/>
      <c r="L68" s="92"/>
      <c r="M68" s="115"/>
      <c r="N68" s="115"/>
      <c r="O68" s="115"/>
      <c r="P68" s="96"/>
      <c r="Q68" s="97"/>
      <c r="R68" s="98"/>
    </row>
    <row r="69" spans="1:18" s="42" customFormat="1" ht="9" customHeight="1">
      <c r="A69" s="88">
        <v>32</v>
      </c>
      <c r="B69" s="89"/>
      <c r="C69" s="89"/>
      <c r="D69" s="90">
        <v>2</v>
      </c>
      <c r="E69" s="91" t="s">
        <v>72</v>
      </c>
      <c r="F69" s="91" t="s">
        <v>73</v>
      </c>
      <c r="G69" s="91"/>
      <c r="H69" s="91" t="s">
        <v>76</v>
      </c>
      <c r="I69" s="119"/>
      <c r="J69" s="92"/>
      <c r="K69" s="92"/>
      <c r="L69" s="92"/>
      <c r="M69" s="92"/>
      <c r="N69" s="94"/>
      <c r="O69" s="95"/>
      <c r="P69" s="96"/>
      <c r="Q69" s="97"/>
      <c r="R69" s="98"/>
    </row>
    <row r="70" spans="1:18" s="2" customFormat="1" ht="6.75" customHeight="1">
      <c r="A70" s="127"/>
      <c r="B70" s="127"/>
      <c r="C70" s="127"/>
      <c r="D70" s="127"/>
      <c r="E70" s="128"/>
      <c r="F70" s="128"/>
      <c r="G70" s="128"/>
      <c r="H70" s="128"/>
      <c r="I70" s="129"/>
      <c r="J70" s="130"/>
      <c r="K70" s="131"/>
      <c r="L70" s="130"/>
      <c r="M70" s="131"/>
      <c r="N70" s="130"/>
      <c r="O70" s="131"/>
      <c r="P70" s="130"/>
      <c r="Q70" s="131"/>
      <c r="R70" s="132"/>
    </row>
    <row r="71" spans="1:17" s="17" customFormat="1" ht="10.5" customHeight="1">
      <c r="A71" s="133" t="s">
        <v>25</v>
      </c>
      <c r="B71" s="134"/>
      <c r="C71" s="135"/>
      <c r="D71" s="136" t="s">
        <v>26</v>
      </c>
      <c r="E71" s="137" t="s">
        <v>27</v>
      </c>
      <c r="F71" s="136"/>
      <c r="G71" s="138"/>
      <c r="H71" s="139"/>
      <c r="I71" s="136" t="s">
        <v>26</v>
      </c>
      <c r="J71" s="137" t="s">
        <v>49</v>
      </c>
      <c r="K71" s="140"/>
      <c r="L71" s="137" t="s">
        <v>28</v>
      </c>
      <c r="M71" s="141"/>
      <c r="N71" s="142" t="s">
        <v>29</v>
      </c>
      <c r="O71" s="142"/>
      <c r="P71" s="143"/>
      <c r="Q71" s="144"/>
    </row>
    <row r="72" spans="1:17" s="17" customFormat="1" ht="9" customHeight="1">
      <c r="A72" s="146" t="s">
        <v>30</v>
      </c>
      <c r="B72" s="145"/>
      <c r="C72" s="147"/>
      <c r="D72" s="148">
        <v>1</v>
      </c>
      <c r="E72" s="56" t="s">
        <v>68</v>
      </c>
      <c r="F72" s="149"/>
      <c r="G72" s="56"/>
      <c r="H72" s="55"/>
      <c r="I72" s="150" t="s">
        <v>31</v>
      </c>
      <c r="J72" s="145"/>
      <c r="K72" s="151"/>
      <c r="L72" s="145"/>
      <c r="M72" s="152"/>
      <c r="N72" s="153" t="s">
        <v>32</v>
      </c>
      <c r="O72" s="154"/>
      <c r="P72" s="154"/>
      <c r="Q72" s="155"/>
    </row>
    <row r="73" spans="1:17" s="17" customFormat="1" ht="9" customHeight="1">
      <c r="A73" s="146" t="s">
        <v>33</v>
      </c>
      <c r="B73" s="145"/>
      <c r="C73" s="147"/>
      <c r="D73" s="148">
        <v>2</v>
      </c>
      <c r="E73" s="56" t="s">
        <v>117</v>
      </c>
      <c r="F73" s="149"/>
      <c r="G73" s="56"/>
      <c r="H73" s="55"/>
      <c r="I73" s="150" t="s">
        <v>34</v>
      </c>
      <c r="J73" s="145"/>
      <c r="K73" s="151"/>
      <c r="L73" s="145"/>
      <c r="M73" s="152"/>
      <c r="N73" s="156"/>
      <c r="O73" s="157"/>
      <c r="P73" s="158"/>
      <c r="Q73" s="159"/>
    </row>
    <row r="74" spans="1:17" s="17" customFormat="1" ht="9" customHeight="1">
      <c r="A74" s="160" t="s">
        <v>35</v>
      </c>
      <c r="B74" s="158"/>
      <c r="C74" s="161"/>
      <c r="D74" s="148">
        <v>3</v>
      </c>
      <c r="E74" s="56" t="s">
        <v>118</v>
      </c>
      <c r="F74" s="149"/>
      <c r="G74" s="56"/>
      <c r="H74" s="55"/>
      <c r="I74" s="150" t="s">
        <v>36</v>
      </c>
      <c r="J74" s="145"/>
      <c r="K74" s="151"/>
      <c r="L74" s="145"/>
      <c r="M74" s="152"/>
      <c r="N74" s="153" t="s">
        <v>37</v>
      </c>
      <c r="O74" s="154"/>
      <c r="P74" s="154"/>
      <c r="Q74" s="155"/>
    </row>
    <row r="75" spans="1:17" s="17" customFormat="1" ht="9" customHeight="1">
      <c r="A75" s="162"/>
      <c r="B75" s="77"/>
      <c r="C75" s="163"/>
      <c r="D75" s="148">
        <v>4</v>
      </c>
      <c r="E75" s="56" t="s">
        <v>119</v>
      </c>
      <c r="F75" s="149"/>
      <c r="G75" s="56"/>
      <c r="H75" s="55"/>
      <c r="I75" s="150" t="s">
        <v>38</v>
      </c>
      <c r="J75" s="145"/>
      <c r="K75" s="151"/>
      <c r="L75" s="145"/>
      <c r="M75" s="152"/>
      <c r="N75" s="145"/>
      <c r="O75" s="151"/>
      <c r="P75" s="145"/>
      <c r="Q75" s="152"/>
    </row>
    <row r="76" spans="1:17" s="17" customFormat="1" ht="9" customHeight="1">
      <c r="A76" s="164" t="s">
        <v>39</v>
      </c>
      <c r="B76" s="165"/>
      <c r="C76" s="166"/>
      <c r="D76" s="148">
        <v>5</v>
      </c>
      <c r="E76" s="56" t="s">
        <v>120</v>
      </c>
      <c r="F76" s="149"/>
      <c r="G76" s="56"/>
      <c r="H76" s="55"/>
      <c r="I76" s="150" t="s">
        <v>40</v>
      </c>
      <c r="J76" s="145"/>
      <c r="K76" s="151"/>
      <c r="L76" s="145"/>
      <c r="M76" s="152"/>
      <c r="N76" s="158"/>
      <c r="O76" s="157"/>
      <c r="P76" s="158"/>
      <c r="Q76" s="159"/>
    </row>
    <row r="77" spans="1:17" s="17" customFormat="1" ht="9" customHeight="1">
      <c r="A77" s="146" t="s">
        <v>30</v>
      </c>
      <c r="B77" s="145"/>
      <c r="C77" s="147"/>
      <c r="D77" s="148">
        <v>6</v>
      </c>
      <c r="E77" s="56" t="s">
        <v>121</v>
      </c>
      <c r="F77" s="149"/>
      <c r="G77" s="56"/>
      <c r="H77" s="55"/>
      <c r="I77" s="150" t="s">
        <v>41</v>
      </c>
      <c r="J77" s="145"/>
      <c r="K77" s="151"/>
      <c r="L77" s="145"/>
      <c r="M77" s="152"/>
      <c r="N77" s="153" t="s">
        <v>15</v>
      </c>
      <c r="O77" s="154"/>
      <c r="P77" s="154"/>
      <c r="Q77" s="155"/>
    </row>
    <row r="78" spans="1:17" s="17" customFormat="1" ht="9" customHeight="1">
      <c r="A78" s="146" t="s">
        <v>42</v>
      </c>
      <c r="B78" s="145"/>
      <c r="C78" s="167"/>
      <c r="D78" s="148">
        <v>7</v>
      </c>
      <c r="E78" s="56" t="s">
        <v>122</v>
      </c>
      <c r="F78" s="149"/>
      <c r="G78" s="56"/>
      <c r="H78" s="55"/>
      <c r="I78" s="150" t="s">
        <v>43</v>
      </c>
      <c r="J78" s="145"/>
      <c r="K78" s="151"/>
      <c r="L78" s="145"/>
      <c r="M78" s="152"/>
      <c r="N78" s="145"/>
      <c r="O78" s="151"/>
      <c r="P78" s="145"/>
      <c r="Q78" s="152"/>
    </row>
    <row r="79" spans="1:17" s="17" customFormat="1" ht="9" customHeight="1">
      <c r="A79" s="160" t="s">
        <v>44</v>
      </c>
      <c r="B79" s="158"/>
      <c r="C79" s="168"/>
      <c r="D79" s="169">
        <v>8</v>
      </c>
      <c r="E79" s="170" t="s">
        <v>123</v>
      </c>
      <c r="F79" s="171"/>
      <c r="G79" s="170"/>
      <c r="H79" s="172"/>
      <c r="I79" s="173" t="s">
        <v>45</v>
      </c>
      <c r="J79" s="158"/>
      <c r="K79" s="157"/>
      <c r="L79" s="158"/>
      <c r="M79" s="159"/>
      <c r="N79" s="158">
        <f>Q4</f>
        <v>0</v>
      </c>
      <c r="O79" s="157"/>
      <c r="P79" s="158"/>
      <c r="Q79" s="174" t="e">
        <f>MIN(8,#REF!)</f>
        <v>#REF!</v>
      </c>
    </row>
  </sheetData>
  <sheetProtection/>
  <mergeCells count="1">
    <mergeCell ref="A4:C4"/>
  </mergeCells>
  <conditionalFormatting sqref="G39 G41 G7 G9 G11 G13 G15 G17 G19 G23 G69 G45 G47 G49 G51 G53 G21 G25 G27 G29 G31 G33 G35 G55 G57 G59 G61 G63 G65 G67 G37">
    <cfRule type="expression" priority="4" dxfId="4" stopIfTrue="1">
      <formula>AND($D7&lt;9,$C7&gt;0)</formula>
    </cfRule>
  </conditionalFormatting>
  <conditionalFormatting sqref="H8 H40 H16 L14 H20 L30 H24 H48 L46 H52 H32 H44 H36 H12 L62 H28 J18 J26 J34 J42 J50 J58 J66 J10 H56 H64 H68 H60 N22 N39 N54">
    <cfRule type="expression" priority="5" dxfId="8" stopIfTrue="1">
      <formula>AND($N$1="CU",H8="Umpire")</formula>
    </cfRule>
    <cfRule type="expression" priority="6" dxfId="7" stopIfTrue="1">
      <formula>AND($N$1="CU",H8&lt;&gt;"Umpire",I8&lt;&gt;"")</formula>
    </cfRule>
    <cfRule type="expression" priority="7" dxfId="6" stopIfTrue="1">
      <formula>AND($N$1="CU",H8&lt;&gt;"Umpire")</formula>
    </cfRule>
  </conditionalFormatting>
  <conditionalFormatting sqref="D67 D65 D63 D61 D59 D57 D55 D53 D51 D49 D47 D45 D43 D41 D69">
    <cfRule type="expression" priority="8" dxfId="0" stopIfTrue="1">
      <formula>AND($D41&lt;9,$C41&gt;0)</formula>
    </cfRule>
  </conditionalFormatting>
  <conditionalFormatting sqref="L10 L18 L26 L34 L42 L50 L58 L66 N14 N30 N46 N62 P22 P54 J8 J12 J16 J20 J24 J28 J32 J36 J40 J44 J48 J52 J56 J60 J64 J68">
    <cfRule type="expression" priority="9" dxfId="4" stopIfTrue="1">
      <formula>I8="as"</formula>
    </cfRule>
    <cfRule type="expression" priority="10" dxfId="4" stopIfTrue="1">
      <formula>I8="bs"</formula>
    </cfRule>
  </conditionalFormatting>
  <conditionalFormatting sqref="B7 B9 B11 B13 B15 B17 B19 B21 B23 B25 B27 B29 B31 B33 B35 B37 B39 B41 B43 B45 B47 B49 B51 B53 B55 B57 B59 B61 B63 B65 B67 B69">
    <cfRule type="cellIs" priority="11" dxfId="2" operator="equal" stopIfTrue="1">
      <formula>"QA"</formula>
    </cfRule>
    <cfRule type="cellIs" priority="12" dxfId="2" operator="equal" stopIfTrue="1">
      <formula>"DA"</formula>
    </cfRule>
  </conditionalFormatting>
  <conditionalFormatting sqref="I8 I12 I16 I20 I24 I28 I32 I36 I40 I44 I48 I52 I56 I60 I64 I68 K66 K58 K50 K42 K34 K26 K18 K10 M14 M30 M46 M62 Q79 O54 O39 O22">
    <cfRule type="expression" priority="13" dxfId="1" stopIfTrue="1">
      <formula>$N$1="CU"</formula>
    </cfRule>
  </conditionalFormatting>
  <conditionalFormatting sqref="P38">
    <cfRule type="expression" priority="14" dxfId="4" stopIfTrue="1">
      <formula>O39="as"</formula>
    </cfRule>
    <cfRule type="expression" priority="15" dxfId="4" stopIfTrue="1">
      <formula>O39="bs"</formula>
    </cfRule>
  </conditionalFormatting>
  <conditionalFormatting sqref="D7 D9 D11 D13 D15 D17 D19 D21 D23 D25 D27 D29 D31 D33 D35 D37 D39">
    <cfRule type="expression" priority="16" dxfId="0" stopIfTrue="1">
      <formula>$D7&lt;9</formula>
    </cfRule>
  </conditionalFormatting>
  <conditionalFormatting sqref="F53">
    <cfRule type="expression" priority="1" dxfId="4" stopIfTrue="1">
      <formula>AND($D53&lt;9,$C53&gt;0)</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47"/>
  <sheetViews>
    <sheetView tabSelected="1" zoomScalePageLayoutView="0" workbookViewId="0" topLeftCell="A2">
      <selection activeCell="P13" sqref="P13"/>
    </sheetView>
  </sheetViews>
  <sheetFormatPr defaultColWidth="9.140625" defaultRowHeight="12.75"/>
  <cols>
    <col min="1" max="2" width="3.28125" style="0" customWidth="1"/>
    <col min="3" max="3" width="4.7109375" style="0" customWidth="1"/>
    <col min="4" max="4" width="4.28125" style="0" customWidth="1"/>
    <col min="5" max="5" width="17.57421875" style="0" customWidth="1"/>
    <col min="6" max="6" width="2.7109375" style="0" customWidth="1"/>
    <col min="7" max="7" width="7.7109375" style="0" customWidth="1"/>
    <col min="8" max="8" width="5.8515625" style="0" customWidth="1"/>
    <col min="9" max="9" width="1.7109375" style="65" customWidth="1"/>
    <col min="10" max="10" width="10.7109375" style="0" customWidth="1"/>
    <col min="11" max="11" width="1.7109375" style="65" customWidth="1"/>
    <col min="12" max="12" width="10.7109375" style="0" customWidth="1"/>
    <col min="13" max="13" width="1.7109375" style="66" customWidth="1"/>
    <col min="14" max="14" width="10.7109375" style="0" customWidth="1"/>
    <col min="15" max="15" width="1.7109375" style="65" customWidth="1"/>
    <col min="16" max="16" width="16.421875" style="0" customWidth="1"/>
    <col min="17" max="17" width="1.7109375" style="66" customWidth="1"/>
    <col min="18" max="18" width="0" style="0" hidden="1" customWidth="1"/>
    <col min="19" max="19" width="8.7109375" style="0" customWidth="1"/>
    <col min="20" max="20" width="9.140625" style="0" hidden="1" customWidth="1"/>
  </cols>
  <sheetData>
    <row r="1" spans="1:17" s="67" customFormat="1" ht="21.75" customHeight="1">
      <c r="A1" s="57" t="s">
        <v>64</v>
      </c>
      <c r="B1" s="57"/>
      <c r="C1" s="68"/>
      <c r="D1" s="68"/>
      <c r="E1" s="68"/>
      <c r="F1" s="68"/>
      <c r="G1" s="68"/>
      <c r="H1" s="68"/>
      <c r="I1" s="69"/>
      <c r="J1" s="64" t="s">
        <v>145</v>
      </c>
      <c r="K1" s="64"/>
      <c r="L1" s="58"/>
      <c r="M1" s="69"/>
      <c r="N1" s="69" t="s">
        <v>16</v>
      </c>
      <c r="O1" s="69"/>
      <c r="P1" s="68"/>
      <c r="Q1" s="69"/>
    </row>
    <row r="2" spans="1:17" s="62" customFormat="1" ht="12.75">
      <c r="A2" s="59" t="s">
        <v>65</v>
      </c>
      <c r="B2" s="59"/>
      <c r="C2" s="59"/>
      <c r="D2" s="59"/>
      <c r="E2" s="59"/>
      <c r="F2" s="70"/>
      <c r="G2" s="63"/>
      <c r="H2" s="63"/>
      <c r="I2" s="71"/>
      <c r="J2" s="64" t="s">
        <v>46</v>
      </c>
      <c r="K2" s="64" t="s">
        <v>148</v>
      </c>
      <c r="L2" s="64"/>
      <c r="M2" s="71"/>
      <c r="N2" s="63"/>
      <c r="O2" s="71"/>
      <c r="P2" s="63"/>
      <c r="Q2" s="71"/>
    </row>
    <row r="3" spans="1:17" s="18" customFormat="1" ht="11.25" customHeight="1">
      <c r="A3" s="51" t="s">
        <v>11</v>
      </c>
      <c r="B3" s="51"/>
      <c r="C3" s="51"/>
      <c r="D3" s="51"/>
      <c r="E3" s="51"/>
      <c r="F3" s="51" t="s">
        <v>5</v>
      </c>
      <c r="G3" s="51"/>
      <c r="H3" s="51"/>
      <c r="I3" s="72"/>
      <c r="J3" s="51" t="s">
        <v>6</v>
      </c>
      <c r="K3" s="72"/>
      <c r="L3" s="51" t="s">
        <v>14</v>
      </c>
      <c r="M3" s="72"/>
      <c r="N3" s="51"/>
      <c r="O3" s="72"/>
      <c r="P3" s="51"/>
      <c r="Q3" s="52" t="s">
        <v>7</v>
      </c>
    </row>
    <row r="4" spans="1:17" s="32" customFormat="1" ht="11.25" customHeight="1" thickBot="1">
      <c r="A4" s="191" t="s">
        <v>67</v>
      </c>
      <c r="B4" s="191"/>
      <c r="C4" s="191"/>
      <c r="D4" s="73"/>
      <c r="E4" s="73"/>
      <c r="F4" s="73" t="str">
        <f>'Week SetUp'!$C$10</f>
        <v>Α.Ε.Κ. ΤΡΙΠΟΛΗΣ</v>
      </c>
      <c r="G4" s="61"/>
      <c r="H4" s="73"/>
      <c r="I4" s="74"/>
      <c r="J4" s="75" t="str">
        <f>'Week SetUp'!$D$10</f>
        <v>ΤΡΙΠΟΛΗ</v>
      </c>
      <c r="K4" s="74"/>
      <c r="L4" s="76">
        <f>'Week SetUp'!$A$12</f>
        <v>0</v>
      </c>
      <c r="M4" s="74"/>
      <c r="N4" s="73"/>
      <c r="O4" s="74"/>
      <c r="P4" s="73" t="s">
        <v>66</v>
      </c>
      <c r="Q4" s="54"/>
    </row>
    <row r="5" spans="1:17" s="18" customFormat="1" ht="9.75">
      <c r="A5" s="77"/>
      <c r="B5" s="78" t="s">
        <v>17</v>
      </c>
      <c r="C5" s="78" t="s">
        <v>18</v>
      </c>
      <c r="D5" s="78" t="s">
        <v>19</v>
      </c>
      <c r="E5" s="79" t="s">
        <v>20</v>
      </c>
      <c r="F5" s="79" t="s">
        <v>12</v>
      </c>
      <c r="G5" s="79"/>
      <c r="H5" s="79" t="s">
        <v>21</v>
      </c>
      <c r="I5" s="79"/>
      <c r="J5" s="78" t="s">
        <v>22</v>
      </c>
      <c r="K5" s="80"/>
      <c r="L5" s="78" t="s">
        <v>47</v>
      </c>
      <c r="M5" s="80"/>
      <c r="N5" s="78" t="s">
        <v>23</v>
      </c>
      <c r="O5" s="80"/>
      <c r="P5" s="78" t="s">
        <v>24</v>
      </c>
      <c r="Q5" s="81"/>
    </row>
    <row r="6" spans="1:17" s="18" customFormat="1" ht="3.75" customHeight="1" thickBot="1">
      <c r="A6" s="82"/>
      <c r="B6" s="83"/>
      <c r="C6" s="60"/>
      <c r="D6" s="83"/>
      <c r="E6" s="84"/>
      <c r="F6" s="84"/>
      <c r="G6" s="85"/>
      <c r="H6" s="84"/>
      <c r="I6" s="86"/>
      <c r="J6" s="83"/>
      <c r="K6" s="86"/>
      <c r="L6" s="83"/>
      <c r="M6" s="86"/>
      <c r="N6" s="83"/>
      <c r="O6" s="86"/>
      <c r="P6" s="83"/>
      <c r="Q6" s="87"/>
    </row>
    <row r="7" spans="1:20" s="42" customFormat="1" ht="10.5" customHeight="1">
      <c r="A7" s="88">
        <v>1</v>
      </c>
      <c r="B7" s="89"/>
      <c r="C7" s="89"/>
      <c r="D7" s="90">
        <v>1</v>
      </c>
      <c r="E7" s="91" t="s">
        <v>127</v>
      </c>
      <c r="F7" s="91" t="s">
        <v>128</v>
      </c>
      <c r="G7" s="91"/>
      <c r="H7" s="91" t="s">
        <v>71</v>
      </c>
      <c r="I7" s="93"/>
      <c r="J7" s="92"/>
      <c r="K7" s="92"/>
      <c r="L7" s="92"/>
      <c r="M7" s="92"/>
      <c r="N7" s="94"/>
      <c r="O7" s="95"/>
      <c r="P7" s="96"/>
      <c r="Q7" s="97"/>
      <c r="R7" s="98"/>
      <c r="T7" s="99" t="e">
        <f>#REF!</f>
        <v>#REF!</v>
      </c>
    </row>
    <row r="8" spans="1:20" s="42" customFormat="1" ht="9" customHeight="1">
      <c r="A8" s="100"/>
      <c r="B8" s="101"/>
      <c r="C8" s="101"/>
      <c r="D8" s="101"/>
      <c r="E8" s="102"/>
      <c r="F8" s="102"/>
      <c r="G8" s="103"/>
      <c r="H8" s="104" t="s">
        <v>13</v>
      </c>
      <c r="I8" s="105" t="s">
        <v>62</v>
      </c>
      <c r="J8" s="106" t="str">
        <f>UPPER(IF(OR(I8="a",I8="as"),E7,IF(OR(I8="b",I8="bs"),E9,)))</f>
        <v>ΜΠΑΡΟΥΞΗ</v>
      </c>
      <c r="K8" s="106"/>
      <c r="L8" s="92"/>
      <c r="M8" s="92"/>
      <c r="N8" s="94"/>
      <c r="O8" s="95"/>
      <c r="P8" s="96"/>
      <c r="Q8" s="97"/>
      <c r="R8" s="98"/>
      <c r="T8" s="107" t="e">
        <f>#REF!</f>
        <v>#REF!</v>
      </c>
    </row>
    <row r="9" spans="1:20" s="42" customFormat="1" ht="9" customHeight="1">
      <c r="A9" s="100">
        <v>2</v>
      </c>
      <c r="B9" s="89">
        <f>IF($D9="","",VLOOKUP($D9,#REF!,15))</f>
      </c>
      <c r="C9" s="89">
        <f>IF($D9="","",VLOOKUP($D9,#REF!,16))</f>
      </c>
      <c r="D9" s="90"/>
      <c r="E9" s="108" t="s">
        <v>61</v>
      </c>
      <c r="F9" s="108">
        <f>IF($D9="","",VLOOKUP($D9,#REF!,3))</f>
      </c>
      <c r="G9" s="108"/>
      <c r="H9" s="108">
        <f>IF($D9="","",VLOOKUP($D9,#REF!,4))</f>
      </c>
      <c r="I9" s="109"/>
      <c r="J9" s="92"/>
      <c r="K9" s="110"/>
      <c r="L9" s="92"/>
      <c r="M9" s="92"/>
      <c r="N9" s="94"/>
      <c r="O9" s="95"/>
      <c r="P9" s="96"/>
      <c r="Q9" s="97"/>
      <c r="R9" s="98"/>
      <c r="T9" s="107" t="e">
        <f>#REF!</f>
        <v>#REF!</v>
      </c>
    </row>
    <row r="10" spans="1:20" s="42" customFormat="1" ht="9" customHeight="1">
      <c r="A10" s="100"/>
      <c r="B10" s="101"/>
      <c r="C10" s="101"/>
      <c r="D10" s="111"/>
      <c r="E10" s="102"/>
      <c r="F10" s="102"/>
      <c r="G10" s="103"/>
      <c r="H10" s="102"/>
      <c r="I10" s="112"/>
      <c r="J10" s="104" t="s">
        <v>13</v>
      </c>
      <c r="K10" s="113"/>
      <c r="L10" s="106">
        <f>UPPER(IF(OR(K10="a",K10="as"),J8,IF(OR(K10="b",K10="bs"),J12,)))</f>
      </c>
      <c r="M10" s="114"/>
      <c r="N10" s="115"/>
      <c r="O10" s="115"/>
      <c r="P10" s="96"/>
      <c r="Q10" s="97"/>
      <c r="R10" s="98"/>
      <c r="T10" s="107" t="e">
        <f>#REF!</f>
        <v>#REF!</v>
      </c>
    </row>
    <row r="11" spans="1:20" s="42" customFormat="1" ht="9" customHeight="1">
      <c r="A11" s="100">
        <v>3</v>
      </c>
      <c r="B11" s="89">
        <f>IF($D11="","",VLOOKUP($D11,#REF!,15))</f>
      </c>
      <c r="C11" s="89">
        <f>IF($D11="","",VLOOKUP($D11,#REF!,16))</f>
      </c>
      <c r="D11" s="90"/>
      <c r="E11" s="108" t="s">
        <v>154</v>
      </c>
      <c r="F11" s="108" t="s">
        <v>155</v>
      </c>
      <c r="G11" s="108"/>
      <c r="H11" s="108" t="s">
        <v>156</v>
      </c>
      <c r="I11" s="93"/>
      <c r="J11" s="92"/>
      <c r="K11" s="116"/>
      <c r="L11" s="92"/>
      <c r="M11" s="117"/>
      <c r="N11" s="115"/>
      <c r="O11" s="115"/>
      <c r="P11" s="96"/>
      <c r="Q11" s="97"/>
      <c r="R11" s="98"/>
      <c r="T11" s="107" t="e">
        <f>#REF!</f>
        <v>#REF!</v>
      </c>
    </row>
    <row r="12" spans="1:20" s="42" customFormat="1" ht="9" customHeight="1">
      <c r="A12" s="100"/>
      <c r="B12" s="101"/>
      <c r="C12" s="101"/>
      <c r="D12" s="111"/>
      <c r="E12" s="102"/>
      <c r="F12" s="102"/>
      <c r="G12" s="103"/>
      <c r="H12" s="104" t="s">
        <v>13</v>
      </c>
      <c r="I12" s="105"/>
      <c r="J12" s="106"/>
      <c r="K12" s="118"/>
      <c r="L12" s="92"/>
      <c r="M12" s="117"/>
      <c r="N12" s="115"/>
      <c r="O12" s="115"/>
      <c r="P12" s="96"/>
      <c r="Q12" s="97"/>
      <c r="R12" s="98"/>
      <c r="T12" s="107" t="e">
        <f>#REF!</f>
        <v>#REF!</v>
      </c>
    </row>
    <row r="13" spans="1:20" s="42" customFormat="1" ht="9" customHeight="1">
      <c r="A13" s="100">
        <v>4</v>
      </c>
      <c r="B13" s="89">
        <f>IF($D13="","",VLOOKUP($D13,#REF!,15))</f>
      </c>
      <c r="C13" s="89">
        <f>IF($D13="","",VLOOKUP($D13,#REF!,16))</f>
      </c>
      <c r="D13" s="90"/>
      <c r="E13" s="108" t="s">
        <v>140</v>
      </c>
      <c r="F13" s="108" t="s">
        <v>139</v>
      </c>
      <c r="G13" s="108"/>
      <c r="H13" s="108" t="s">
        <v>71</v>
      </c>
      <c r="I13" s="119"/>
      <c r="J13" s="92"/>
      <c r="K13" s="92"/>
      <c r="L13" s="92"/>
      <c r="M13" s="117"/>
      <c r="N13" s="115"/>
      <c r="O13" s="115"/>
      <c r="P13" s="96"/>
      <c r="Q13" s="97"/>
      <c r="R13" s="98"/>
      <c r="T13" s="107" t="e">
        <f>#REF!</f>
        <v>#REF!</v>
      </c>
    </row>
    <row r="14" spans="1:20" s="42" customFormat="1" ht="9" customHeight="1">
      <c r="A14" s="100"/>
      <c r="B14" s="101"/>
      <c r="C14" s="101"/>
      <c r="D14" s="111"/>
      <c r="E14" s="92"/>
      <c r="F14" s="92"/>
      <c r="G14" s="53"/>
      <c r="H14" s="120"/>
      <c r="I14" s="112"/>
      <c r="J14" s="92"/>
      <c r="K14" s="92"/>
      <c r="L14" s="104" t="s">
        <v>13</v>
      </c>
      <c r="M14" s="113"/>
      <c r="N14" s="106">
        <f>UPPER(IF(OR(M14="a",M14="as"),L10,IF(OR(M14="b",M14="bs"),L18,)))</f>
      </c>
      <c r="O14" s="114"/>
      <c r="P14" s="96"/>
      <c r="Q14" s="97"/>
      <c r="R14" s="98"/>
      <c r="T14" s="107" t="e">
        <f>#REF!</f>
        <v>#REF!</v>
      </c>
    </row>
    <row r="15" spans="1:20" s="42" customFormat="1" ht="9" customHeight="1">
      <c r="A15" s="100">
        <v>5</v>
      </c>
      <c r="B15" s="89">
        <f>IF($D15="","",VLOOKUP($D15,#REF!,15))</f>
      </c>
      <c r="C15" s="89">
        <f>IF($D15="","",VLOOKUP($D15,#REF!,16))</f>
      </c>
      <c r="D15" s="90"/>
      <c r="E15" s="108" t="s">
        <v>131</v>
      </c>
      <c r="F15" s="108" t="s">
        <v>132</v>
      </c>
      <c r="G15" s="108"/>
      <c r="H15" s="91" t="s">
        <v>126</v>
      </c>
      <c r="I15" s="121"/>
      <c r="J15" s="92"/>
      <c r="K15" s="92"/>
      <c r="L15" s="92"/>
      <c r="M15" s="117"/>
      <c r="N15" s="92"/>
      <c r="O15" s="175"/>
      <c r="P15" s="94"/>
      <c r="Q15" s="95"/>
      <c r="R15" s="98"/>
      <c r="T15" s="107" t="e">
        <f>#REF!</f>
        <v>#REF!</v>
      </c>
    </row>
    <row r="16" spans="1:20" s="42" customFormat="1" ht="9" customHeight="1" thickBot="1">
      <c r="A16" s="100"/>
      <c r="B16" s="101"/>
      <c r="C16" s="101"/>
      <c r="D16" s="111"/>
      <c r="E16" s="102"/>
      <c r="F16" s="102"/>
      <c r="G16" s="103"/>
      <c r="H16" s="104" t="s">
        <v>13</v>
      </c>
      <c r="I16" s="105"/>
      <c r="J16" s="106">
        <f>UPPER(IF(OR(I16="a",I16="as"),E15,IF(OR(I16="b",I16="bs"),E17,)))</f>
      </c>
      <c r="K16" s="106"/>
      <c r="L16" s="92"/>
      <c r="M16" s="117"/>
      <c r="N16" s="94"/>
      <c r="O16" s="175"/>
      <c r="P16" s="94"/>
      <c r="Q16" s="95"/>
      <c r="R16" s="98"/>
      <c r="T16" s="122" t="e">
        <f>#REF!</f>
        <v>#REF!</v>
      </c>
    </row>
    <row r="17" spans="1:18" s="42" customFormat="1" ht="9" customHeight="1">
      <c r="A17" s="100">
        <v>6</v>
      </c>
      <c r="B17" s="89">
        <f>IF($D17="","",VLOOKUP($D17,#REF!,15))</f>
      </c>
      <c r="C17" s="89">
        <f>IF($D17="","",VLOOKUP($D17,#REF!,16))</f>
      </c>
      <c r="D17" s="90"/>
      <c r="E17" s="108" t="s">
        <v>133</v>
      </c>
      <c r="F17" s="108" t="s">
        <v>134</v>
      </c>
      <c r="G17" s="108"/>
      <c r="H17" s="108" t="s">
        <v>71</v>
      </c>
      <c r="I17" s="109"/>
      <c r="J17" s="92"/>
      <c r="K17" s="110"/>
      <c r="L17" s="92"/>
      <c r="M17" s="117"/>
      <c r="N17" s="94"/>
      <c r="O17" s="175"/>
      <c r="P17" s="94"/>
      <c r="Q17" s="95"/>
      <c r="R17" s="98"/>
    </row>
    <row r="18" spans="1:18" s="42" customFormat="1" ht="9" customHeight="1">
      <c r="A18" s="100"/>
      <c r="B18" s="101"/>
      <c r="C18" s="101"/>
      <c r="D18" s="111"/>
      <c r="E18" s="102"/>
      <c r="F18" s="102"/>
      <c r="G18" s="103"/>
      <c r="H18" s="92"/>
      <c r="I18" s="112"/>
      <c r="J18" s="104" t="s">
        <v>13</v>
      </c>
      <c r="K18" s="113"/>
      <c r="L18" s="106">
        <f>UPPER(IF(OR(K18="a",K18="as"),J16,IF(OR(K18="b",K18="bs"),J20,)))</f>
      </c>
      <c r="M18" s="123"/>
      <c r="N18" s="94"/>
      <c r="O18" s="175"/>
      <c r="P18" s="94"/>
      <c r="Q18" s="95"/>
      <c r="R18" s="98"/>
    </row>
    <row r="19" spans="1:18" s="42" customFormat="1" ht="9" customHeight="1">
      <c r="A19" s="100">
        <v>7</v>
      </c>
      <c r="B19" s="89">
        <f>IF($D19="","",VLOOKUP($D19,#REF!,15))</f>
      </c>
      <c r="C19" s="89">
        <f>IF($D19="","",VLOOKUP($D19,#REF!,16))</f>
      </c>
      <c r="D19" s="90"/>
      <c r="E19" s="108" t="s">
        <v>61</v>
      </c>
      <c r="F19" s="108">
        <f>IF($D19="","",VLOOKUP($D19,#REF!,3))</f>
      </c>
      <c r="G19" s="108"/>
      <c r="H19" s="108">
        <f>IF($D19="","",VLOOKUP($D19,#REF!,4))</f>
      </c>
      <c r="I19" s="93"/>
      <c r="J19" s="92"/>
      <c r="K19" s="116"/>
      <c r="L19" s="92"/>
      <c r="M19" s="115"/>
      <c r="N19" s="94"/>
      <c r="O19" s="175"/>
      <c r="P19" s="94"/>
      <c r="Q19" s="95"/>
      <c r="R19" s="98"/>
    </row>
    <row r="20" spans="1:18" s="42" customFormat="1" ht="9" customHeight="1">
      <c r="A20" s="100"/>
      <c r="B20" s="101"/>
      <c r="C20" s="101"/>
      <c r="D20" s="101"/>
      <c r="E20" s="102"/>
      <c r="F20" s="102"/>
      <c r="G20" s="103"/>
      <c r="H20" s="104" t="s">
        <v>13</v>
      </c>
      <c r="I20" s="105" t="s">
        <v>63</v>
      </c>
      <c r="J20" s="106" t="str">
        <f>UPPER(IF(OR(I20="a",I20="as"),E19,IF(OR(I20="b",I20="bs"),E21,)))</f>
        <v>ΚΑΣΤΡΑΝΤΑ</v>
      </c>
      <c r="K20" s="118"/>
      <c r="L20" s="92"/>
      <c r="M20" s="115"/>
      <c r="N20" s="94"/>
      <c r="O20" s="175"/>
      <c r="P20" s="94"/>
      <c r="Q20" s="95"/>
      <c r="R20" s="98"/>
    </row>
    <row r="21" spans="1:18" s="42" customFormat="1" ht="9" customHeight="1">
      <c r="A21" s="88">
        <v>8</v>
      </c>
      <c r="B21" s="89"/>
      <c r="C21" s="89"/>
      <c r="D21" s="90"/>
      <c r="E21" s="91" t="s">
        <v>129</v>
      </c>
      <c r="F21" s="91" t="s">
        <v>58</v>
      </c>
      <c r="G21" s="91"/>
      <c r="H21" s="91" t="s">
        <v>71</v>
      </c>
      <c r="I21" s="119"/>
      <c r="J21" s="92"/>
      <c r="K21" s="92"/>
      <c r="L21" s="92"/>
      <c r="M21" s="115"/>
      <c r="N21" s="178" t="s">
        <v>48</v>
      </c>
      <c r="O21" s="175"/>
      <c r="P21" s="94"/>
      <c r="Q21" s="95"/>
      <c r="R21" s="98"/>
    </row>
    <row r="22" spans="1:18" s="42" customFormat="1" ht="9" customHeight="1">
      <c r="A22" s="100"/>
      <c r="B22" s="101"/>
      <c r="C22" s="101"/>
      <c r="D22" s="101"/>
      <c r="E22" s="120"/>
      <c r="F22" s="120"/>
      <c r="G22" s="124"/>
      <c r="H22" s="120"/>
      <c r="I22" s="112"/>
      <c r="J22" s="92"/>
      <c r="K22" s="92"/>
      <c r="L22" s="92"/>
      <c r="M22" s="115"/>
      <c r="N22" s="104" t="s">
        <v>13</v>
      </c>
      <c r="O22" s="113"/>
      <c r="P22" s="106">
        <f>UPPER(IF(OR(O22="a",O22="as"),N14,IF(OR(O22="b",O22="bs"),N30,)))</f>
      </c>
      <c r="Q22" s="188"/>
      <c r="R22" s="98"/>
    </row>
    <row r="23" spans="1:19" s="42" customFormat="1" ht="9" customHeight="1">
      <c r="A23" s="88">
        <v>9</v>
      </c>
      <c r="B23" s="89"/>
      <c r="C23" s="89"/>
      <c r="D23" s="90"/>
      <c r="E23" s="91" t="s">
        <v>130</v>
      </c>
      <c r="F23" s="91" t="s">
        <v>116</v>
      </c>
      <c r="G23" s="91"/>
      <c r="H23" s="91" t="s">
        <v>71</v>
      </c>
      <c r="I23" s="93"/>
      <c r="J23" s="92"/>
      <c r="K23" s="92"/>
      <c r="L23" s="92"/>
      <c r="M23" s="115"/>
      <c r="N23" s="94"/>
      <c r="O23" s="175"/>
      <c r="P23" s="92"/>
      <c r="Q23" s="188"/>
      <c r="R23" s="189"/>
      <c r="S23" s="190"/>
    </row>
    <row r="24" spans="1:19" s="42" customFormat="1" ht="9" customHeight="1">
      <c r="A24" s="100"/>
      <c r="B24" s="101"/>
      <c r="C24" s="101"/>
      <c r="D24" s="101"/>
      <c r="E24" s="102"/>
      <c r="F24" s="102"/>
      <c r="G24" s="103"/>
      <c r="H24" s="104" t="s">
        <v>13</v>
      </c>
      <c r="I24" s="105" t="s">
        <v>62</v>
      </c>
      <c r="J24" s="106" t="str">
        <f>UPPER(IF(OR(I24="a",I24="as"),E23,IF(OR(I24="b",I24="bs"),E25,)))</f>
        <v>ΠΑΠΑΚΩΣΤΑ </v>
      </c>
      <c r="K24" s="106"/>
      <c r="L24" s="92"/>
      <c r="M24" s="115"/>
      <c r="N24" s="94"/>
      <c r="O24" s="175"/>
      <c r="P24" s="94"/>
      <c r="Q24" s="188"/>
      <c r="R24" s="189"/>
      <c r="S24" s="190"/>
    </row>
    <row r="25" spans="1:19" s="42" customFormat="1" ht="9" customHeight="1">
      <c r="A25" s="100">
        <v>10</v>
      </c>
      <c r="B25" s="89">
        <f>IF($D25="","",VLOOKUP($D25,#REF!,15))</f>
      </c>
      <c r="C25" s="89">
        <f>IF($D25="","",VLOOKUP($D25,#REF!,16))</f>
      </c>
      <c r="D25" s="90"/>
      <c r="E25" s="108" t="s">
        <v>61</v>
      </c>
      <c r="F25" s="108">
        <f>IF($D25="","",VLOOKUP($D25,#REF!,3))</f>
      </c>
      <c r="G25" s="108"/>
      <c r="H25" s="108">
        <f>IF($D25="","",VLOOKUP($D25,#REF!,4))</f>
      </c>
      <c r="I25" s="109"/>
      <c r="J25" s="92"/>
      <c r="K25" s="110"/>
      <c r="L25" s="92"/>
      <c r="M25" s="115"/>
      <c r="N25" s="94"/>
      <c r="O25" s="175"/>
      <c r="P25" s="94"/>
      <c r="Q25" s="188"/>
      <c r="R25" s="189"/>
      <c r="S25" s="190"/>
    </row>
    <row r="26" spans="1:19" s="42" customFormat="1" ht="9" customHeight="1">
      <c r="A26" s="100"/>
      <c r="B26" s="101"/>
      <c r="C26" s="101"/>
      <c r="D26" s="111"/>
      <c r="E26" s="102"/>
      <c r="F26" s="102"/>
      <c r="G26" s="103"/>
      <c r="H26" s="102"/>
      <c r="I26" s="112"/>
      <c r="J26" s="104" t="s">
        <v>13</v>
      </c>
      <c r="K26" s="113"/>
      <c r="L26" s="106">
        <f>UPPER(IF(OR(K26="a",K26="as"),J24,IF(OR(K26="b",K26="bs"),J28,)))</f>
      </c>
      <c r="M26" s="114"/>
      <c r="N26" s="94"/>
      <c r="O26" s="175"/>
      <c r="P26" s="94"/>
      <c r="Q26" s="188"/>
      <c r="R26" s="189"/>
      <c r="S26" s="190"/>
    </row>
    <row r="27" spans="1:19" s="42" customFormat="1" ht="9" customHeight="1">
      <c r="A27" s="100">
        <v>11</v>
      </c>
      <c r="B27" s="89">
        <f>IF($D27="","",VLOOKUP($D27,#REF!,15))</f>
      </c>
      <c r="C27" s="89">
        <f>IF($D27="","",VLOOKUP($D27,#REF!,16))</f>
      </c>
      <c r="D27" s="90"/>
      <c r="E27" s="108" t="s">
        <v>152</v>
      </c>
      <c r="F27" s="108" t="s">
        <v>153</v>
      </c>
      <c r="G27" s="108"/>
      <c r="H27" s="108" t="s">
        <v>151</v>
      </c>
      <c r="I27" s="93"/>
      <c r="J27" s="92"/>
      <c r="K27" s="116"/>
      <c r="L27" s="92"/>
      <c r="M27" s="117"/>
      <c r="N27" s="94"/>
      <c r="O27" s="175"/>
      <c r="P27" s="94"/>
      <c r="Q27" s="188"/>
      <c r="R27" s="189"/>
      <c r="S27" s="190"/>
    </row>
    <row r="28" spans="1:19" s="42" customFormat="1" ht="9" customHeight="1">
      <c r="A28" s="125"/>
      <c r="B28" s="101"/>
      <c r="C28" s="101"/>
      <c r="D28" s="111"/>
      <c r="E28" s="102"/>
      <c r="F28" s="102"/>
      <c r="G28" s="103"/>
      <c r="H28" s="104" t="s">
        <v>13</v>
      </c>
      <c r="I28" s="105" t="s">
        <v>62</v>
      </c>
      <c r="J28" s="106"/>
      <c r="K28" s="118"/>
      <c r="L28" s="92"/>
      <c r="M28" s="117"/>
      <c r="N28" s="94"/>
      <c r="O28" s="175"/>
      <c r="P28" s="94"/>
      <c r="Q28" s="188"/>
      <c r="R28" s="189"/>
      <c r="S28" s="190"/>
    </row>
    <row r="29" spans="1:19" s="42" customFormat="1" ht="9" customHeight="1">
      <c r="A29" s="100">
        <v>12</v>
      </c>
      <c r="B29" s="89">
        <f>IF($D29="","",VLOOKUP($D29,#REF!,15))</f>
      </c>
      <c r="C29" s="89">
        <f>IF($D29="","",VLOOKUP($D29,#REF!,16))</f>
      </c>
      <c r="D29" s="90"/>
      <c r="E29" s="108" t="s">
        <v>124</v>
      </c>
      <c r="F29" s="108" t="s">
        <v>59</v>
      </c>
      <c r="G29" s="108"/>
      <c r="H29" s="108" t="s">
        <v>126</v>
      </c>
      <c r="I29" s="119"/>
      <c r="J29" s="92"/>
      <c r="K29" s="92"/>
      <c r="L29" s="92"/>
      <c r="M29" s="117"/>
      <c r="N29" s="94"/>
      <c r="O29" s="175"/>
      <c r="P29" s="94"/>
      <c r="Q29" s="188"/>
      <c r="R29" s="189"/>
      <c r="S29" s="190"/>
    </row>
    <row r="30" spans="1:19" s="42" customFormat="1" ht="9" customHeight="1">
      <c r="A30" s="100"/>
      <c r="B30" s="101"/>
      <c r="C30" s="101"/>
      <c r="D30" s="111"/>
      <c r="E30" s="92"/>
      <c r="F30" s="92"/>
      <c r="G30" s="53"/>
      <c r="H30" s="120"/>
      <c r="I30" s="112"/>
      <c r="J30" s="92"/>
      <c r="K30" s="92"/>
      <c r="L30" s="104" t="s">
        <v>13</v>
      </c>
      <c r="M30" s="113"/>
      <c r="N30" s="106">
        <f>UPPER(IF(OR(M30="a",M30="as"),L26,IF(OR(M30="b",M30="bs"),L34,)))</f>
      </c>
      <c r="O30" s="177"/>
      <c r="P30" s="94"/>
      <c r="Q30" s="188"/>
      <c r="R30" s="189"/>
      <c r="S30" s="190"/>
    </row>
    <row r="31" spans="1:19" s="42" customFormat="1" ht="9" customHeight="1">
      <c r="A31" s="100">
        <v>13</v>
      </c>
      <c r="B31" s="89">
        <f>IF($D31="","",VLOOKUP($D31,#REF!,15))</f>
      </c>
      <c r="C31" s="89">
        <f>IF($D31="","",VLOOKUP($D31,#REF!,16))</f>
      </c>
      <c r="D31" s="90"/>
      <c r="E31" s="108" t="s">
        <v>135</v>
      </c>
      <c r="F31" s="108" t="s">
        <v>136</v>
      </c>
      <c r="G31" s="108"/>
      <c r="H31" s="108" t="s">
        <v>71</v>
      </c>
      <c r="I31" s="93"/>
      <c r="J31" s="92"/>
      <c r="K31" s="92"/>
      <c r="L31" s="92"/>
      <c r="M31" s="117"/>
      <c r="N31" s="92"/>
      <c r="O31" s="95"/>
      <c r="P31" s="94"/>
      <c r="Q31" s="188"/>
      <c r="R31" s="189"/>
      <c r="S31" s="190"/>
    </row>
    <row r="32" spans="1:19" s="42" customFormat="1" ht="9" customHeight="1">
      <c r="A32" s="100"/>
      <c r="B32" s="101"/>
      <c r="C32" s="101"/>
      <c r="D32" s="111"/>
      <c r="E32" s="102"/>
      <c r="F32" s="102"/>
      <c r="G32" s="103"/>
      <c r="H32" s="104" t="s">
        <v>13</v>
      </c>
      <c r="I32" s="105"/>
      <c r="J32" s="106">
        <f>UPPER(IF(OR(I32="a",I32="as"),E31,IF(OR(I32="b",I32="bs"),E33,)))</f>
      </c>
      <c r="K32" s="106"/>
      <c r="L32" s="92"/>
      <c r="M32" s="117"/>
      <c r="N32" s="94"/>
      <c r="O32" s="95"/>
      <c r="P32" s="94"/>
      <c r="Q32" s="188"/>
      <c r="R32" s="189"/>
      <c r="S32" s="190"/>
    </row>
    <row r="33" spans="1:19" s="42" customFormat="1" ht="9" customHeight="1">
      <c r="A33" s="100">
        <v>14</v>
      </c>
      <c r="B33" s="89">
        <f>IF($D33="","",VLOOKUP($D33,#REF!,15))</f>
      </c>
      <c r="C33" s="89">
        <f>IF($D33="","",VLOOKUP($D33,#REF!,16))</f>
      </c>
      <c r="D33" s="90"/>
      <c r="E33" s="108" t="s">
        <v>137</v>
      </c>
      <c r="F33" s="108" t="s">
        <v>138</v>
      </c>
      <c r="G33" s="108"/>
      <c r="H33" s="108" t="s">
        <v>71</v>
      </c>
      <c r="I33" s="119"/>
      <c r="J33" s="92"/>
      <c r="K33" s="110"/>
      <c r="L33" s="92"/>
      <c r="M33" s="117"/>
      <c r="N33" s="94"/>
      <c r="O33" s="95"/>
      <c r="P33" s="94"/>
      <c r="Q33" s="188"/>
      <c r="R33" s="189"/>
      <c r="S33" s="190"/>
    </row>
    <row r="34" spans="1:19" s="42" customFormat="1" ht="9" customHeight="1">
      <c r="A34" s="100"/>
      <c r="B34" s="101"/>
      <c r="C34" s="101"/>
      <c r="D34" s="111"/>
      <c r="E34" s="102"/>
      <c r="F34" s="102"/>
      <c r="G34" s="103"/>
      <c r="H34" s="92"/>
      <c r="I34" s="112"/>
      <c r="J34" s="104" t="s">
        <v>13</v>
      </c>
      <c r="K34" s="113"/>
      <c r="L34" s="106">
        <f>UPPER(IF(OR(K34="a",K34="as"),J32,IF(OR(K34="b",K34="bs"),J36,)))</f>
      </c>
      <c r="M34" s="123"/>
      <c r="N34" s="94"/>
      <c r="O34" s="95"/>
      <c r="P34" s="94"/>
      <c r="Q34" s="188"/>
      <c r="R34" s="189"/>
      <c r="S34" s="190"/>
    </row>
    <row r="35" spans="1:19" s="42" customFormat="1" ht="9" customHeight="1">
      <c r="A35" s="100">
        <v>15</v>
      </c>
      <c r="B35" s="89">
        <f>IF($D35="","",VLOOKUP($D35,#REF!,15))</f>
      </c>
      <c r="C35" s="89">
        <f>IF($D35="","",VLOOKUP($D35,#REF!,16))</f>
      </c>
      <c r="D35" s="90"/>
      <c r="E35" s="108" t="s">
        <v>61</v>
      </c>
      <c r="F35" s="108">
        <f>IF($D35="","",VLOOKUP($D35,#REF!,3))</f>
      </c>
      <c r="G35" s="108"/>
      <c r="H35" s="108">
        <f>IF($D35="","",VLOOKUP($D35,#REF!,4))</f>
      </c>
      <c r="I35" s="93"/>
      <c r="J35" s="92"/>
      <c r="K35" s="116"/>
      <c r="L35" s="92"/>
      <c r="M35" s="115"/>
      <c r="N35" s="94"/>
      <c r="O35" s="95"/>
      <c r="P35" s="94"/>
      <c r="Q35" s="188"/>
      <c r="R35" s="189"/>
      <c r="S35" s="190"/>
    </row>
    <row r="36" spans="1:19" s="42" customFormat="1" ht="9" customHeight="1">
      <c r="A36" s="100"/>
      <c r="B36" s="101"/>
      <c r="C36" s="101"/>
      <c r="D36" s="101"/>
      <c r="E36" s="102"/>
      <c r="F36" s="102"/>
      <c r="G36" s="103"/>
      <c r="H36" s="104" t="s">
        <v>13</v>
      </c>
      <c r="I36" s="105" t="s">
        <v>63</v>
      </c>
      <c r="J36" s="106" t="str">
        <f>UPPER(IF(OR(I36="a",I36="as"),E35,IF(OR(I36="b",I36="bs"),E37,)))</f>
        <v>ΨΥΧΟΓΥΙΟΥ</v>
      </c>
      <c r="K36" s="118"/>
      <c r="L36" s="92"/>
      <c r="M36" s="115"/>
      <c r="N36" s="94"/>
      <c r="O36" s="95"/>
      <c r="P36" s="94"/>
      <c r="Q36" s="188"/>
      <c r="R36" s="189"/>
      <c r="S36" s="190"/>
    </row>
    <row r="37" spans="1:19" s="42" customFormat="1" ht="9" customHeight="1">
      <c r="A37" s="88">
        <v>16</v>
      </c>
      <c r="B37" s="89"/>
      <c r="C37" s="89"/>
      <c r="D37" s="90"/>
      <c r="E37" s="91" t="s">
        <v>125</v>
      </c>
      <c r="F37" s="91" t="s">
        <v>60</v>
      </c>
      <c r="G37" s="91"/>
      <c r="H37" s="91" t="s">
        <v>126</v>
      </c>
      <c r="I37" s="119"/>
      <c r="J37" s="92"/>
      <c r="K37" s="92"/>
      <c r="L37" s="92"/>
      <c r="M37" s="115"/>
      <c r="N37" s="95"/>
      <c r="O37" s="95"/>
      <c r="P37" s="94"/>
      <c r="Q37" s="188"/>
      <c r="R37" s="189"/>
      <c r="S37" s="190"/>
    </row>
    <row r="38" spans="1:18" s="2" customFormat="1" ht="6.75" customHeight="1">
      <c r="A38" s="127"/>
      <c r="B38" s="127"/>
      <c r="C38" s="127"/>
      <c r="D38" s="127"/>
      <c r="E38" s="128"/>
      <c r="F38" s="128"/>
      <c r="G38" s="128"/>
      <c r="H38" s="128"/>
      <c r="I38" s="129"/>
      <c r="J38" s="130"/>
      <c r="K38" s="131"/>
      <c r="L38" s="130"/>
      <c r="M38" s="131"/>
      <c r="N38" s="130"/>
      <c r="O38" s="131"/>
      <c r="P38" s="130"/>
      <c r="Q38" s="131"/>
      <c r="R38" s="132"/>
    </row>
    <row r="39" spans="1:17" s="17" customFormat="1" ht="10.5" customHeight="1">
      <c r="A39" s="133" t="s">
        <v>25</v>
      </c>
      <c r="B39" s="134"/>
      <c r="C39" s="135"/>
      <c r="D39" s="136" t="s">
        <v>26</v>
      </c>
      <c r="E39" s="137" t="s">
        <v>27</v>
      </c>
      <c r="F39" s="136"/>
      <c r="G39" s="138"/>
      <c r="H39" s="139"/>
      <c r="I39" s="136" t="s">
        <v>26</v>
      </c>
      <c r="J39" s="137" t="s">
        <v>49</v>
      </c>
      <c r="K39" s="140"/>
      <c r="L39" s="137" t="s">
        <v>28</v>
      </c>
      <c r="M39" s="141"/>
      <c r="N39" s="142" t="s">
        <v>29</v>
      </c>
      <c r="O39" s="142"/>
      <c r="P39" s="143"/>
      <c r="Q39" s="144"/>
    </row>
    <row r="40" spans="1:17" s="17" customFormat="1" ht="9" customHeight="1">
      <c r="A40" s="146" t="s">
        <v>30</v>
      </c>
      <c r="B40" s="145"/>
      <c r="C40" s="147"/>
      <c r="D40" s="148">
        <v>1</v>
      </c>
      <c r="E40" s="56" t="s">
        <v>141</v>
      </c>
      <c r="F40" s="149"/>
      <c r="G40" s="56"/>
      <c r="H40" s="55"/>
      <c r="I40" s="150" t="s">
        <v>31</v>
      </c>
      <c r="J40" s="145"/>
      <c r="K40" s="151"/>
      <c r="L40" s="145"/>
      <c r="M40" s="152"/>
      <c r="N40" s="153" t="s">
        <v>32</v>
      </c>
      <c r="O40" s="154"/>
      <c r="P40" s="154"/>
      <c r="Q40" s="155"/>
    </row>
    <row r="41" spans="1:17" s="17" customFormat="1" ht="9" customHeight="1">
      <c r="A41" s="146" t="s">
        <v>33</v>
      </c>
      <c r="B41" s="145"/>
      <c r="C41" s="147"/>
      <c r="D41" s="148">
        <v>2</v>
      </c>
      <c r="E41" s="56" t="s">
        <v>142</v>
      </c>
      <c r="F41" s="149"/>
      <c r="G41" s="56"/>
      <c r="H41" s="55"/>
      <c r="I41" s="150" t="s">
        <v>34</v>
      </c>
      <c r="J41" s="145"/>
      <c r="K41" s="151"/>
      <c r="L41" s="145"/>
      <c r="M41" s="152"/>
      <c r="N41" s="156"/>
      <c r="O41" s="157"/>
      <c r="P41" s="158"/>
      <c r="Q41" s="159"/>
    </row>
    <row r="42" spans="1:17" s="17" customFormat="1" ht="9" customHeight="1">
      <c r="A42" s="160" t="s">
        <v>35</v>
      </c>
      <c r="B42" s="158"/>
      <c r="C42" s="161"/>
      <c r="D42" s="148">
        <v>3</v>
      </c>
      <c r="E42" s="56" t="s">
        <v>143</v>
      </c>
      <c r="F42" s="149"/>
      <c r="G42" s="56"/>
      <c r="H42" s="55"/>
      <c r="I42" s="150" t="s">
        <v>36</v>
      </c>
      <c r="J42" s="145"/>
      <c r="K42" s="151"/>
      <c r="L42" s="145"/>
      <c r="M42" s="152"/>
      <c r="N42" s="153" t="s">
        <v>37</v>
      </c>
      <c r="O42" s="154"/>
      <c r="P42" s="154"/>
      <c r="Q42" s="155"/>
    </row>
    <row r="43" spans="1:17" s="17" customFormat="1" ht="9" customHeight="1">
      <c r="A43" s="162"/>
      <c r="B43" s="77"/>
      <c r="C43" s="163"/>
      <c r="D43" s="148">
        <v>4</v>
      </c>
      <c r="E43" s="56" t="s">
        <v>144</v>
      </c>
      <c r="F43" s="149"/>
      <c r="G43" s="56"/>
      <c r="H43" s="55"/>
      <c r="I43" s="150" t="s">
        <v>38</v>
      </c>
      <c r="J43" s="145"/>
      <c r="K43" s="151"/>
      <c r="L43" s="145"/>
      <c r="M43" s="152"/>
      <c r="N43" s="145"/>
      <c r="O43" s="151"/>
      <c r="P43" s="145"/>
      <c r="Q43" s="152"/>
    </row>
    <row r="44" spans="1:17" s="17" customFormat="1" ht="9" customHeight="1">
      <c r="A44" s="164" t="s">
        <v>39</v>
      </c>
      <c r="B44" s="165"/>
      <c r="C44" s="166"/>
      <c r="D44" s="148"/>
      <c r="E44" s="56"/>
      <c r="F44" s="149"/>
      <c r="G44" s="56"/>
      <c r="H44" s="55"/>
      <c r="I44" s="150" t="s">
        <v>40</v>
      </c>
      <c r="J44" s="145"/>
      <c r="K44" s="151"/>
      <c r="L44" s="145"/>
      <c r="M44" s="152"/>
      <c r="N44" s="158"/>
      <c r="O44" s="157"/>
      <c r="P44" s="158"/>
      <c r="Q44" s="159"/>
    </row>
    <row r="45" spans="1:17" s="17" customFormat="1" ht="9" customHeight="1">
      <c r="A45" s="146" t="s">
        <v>30</v>
      </c>
      <c r="B45" s="145"/>
      <c r="C45" s="147"/>
      <c r="D45" s="148"/>
      <c r="E45" s="56"/>
      <c r="F45" s="149"/>
      <c r="G45" s="56"/>
      <c r="H45" s="55"/>
      <c r="I45" s="150" t="s">
        <v>41</v>
      </c>
      <c r="J45" s="145"/>
      <c r="K45" s="151"/>
      <c r="L45" s="145"/>
      <c r="M45" s="152"/>
      <c r="N45" s="153" t="s">
        <v>15</v>
      </c>
      <c r="O45" s="154"/>
      <c r="P45" s="154"/>
      <c r="Q45" s="155"/>
    </row>
    <row r="46" spans="1:17" s="17" customFormat="1" ht="9" customHeight="1">
      <c r="A46" s="146" t="s">
        <v>42</v>
      </c>
      <c r="B46" s="145"/>
      <c r="C46" s="167"/>
      <c r="D46" s="148"/>
      <c r="E46" s="56"/>
      <c r="F46" s="149"/>
      <c r="G46" s="56"/>
      <c r="H46" s="55"/>
      <c r="I46" s="150" t="s">
        <v>43</v>
      </c>
      <c r="J46" s="145"/>
      <c r="K46" s="151"/>
      <c r="L46" s="145"/>
      <c r="M46" s="152"/>
      <c r="N46" s="145"/>
      <c r="O46" s="151"/>
      <c r="P46" s="145"/>
      <c r="Q46" s="152"/>
    </row>
    <row r="47" spans="1:17" s="17" customFormat="1" ht="9" customHeight="1">
      <c r="A47" s="160" t="s">
        <v>44</v>
      </c>
      <c r="B47" s="158"/>
      <c r="C47" s="168"/>
      <c r="D47" s="169"/>
      <c r="E47" s="170"/>
      <c r="F47" s="171"/>
      <c r="G47" s="170"/>
      <c r="H47" s="172"/>
      <c r="I47" s="173" t="s">
        <v>45</v>
      </c>
      <c r="J47" s="158"/>
      <c r="K47" s="157"/>
      <c r="L47" s="158"/>
      <c r="M47" s="159"/>
      <c r="N47" s="158">
        <f>Q4</f>
        <v>0</v>
      </c>
      <c r="O47" s="157"/>
      <c r="P47" s="158"/>
      <c r="Q47" s="174" t="e">
        <f>MIN(8,#REF!)</f>
        <v>#REF!</v>
      </c>
    </row>
  </sheetData>
  <sheetProtection/>
  <mergeCells count="1">
    <mergeCell ref="A4:C4"/>
  </mergeCells>
  <conditionalFormatting sqref="G7 G9 G11 G13 G15 G17 G19 G23 G21 G25 G27 G29 G35 G37 G31 G33">
    <cfRule type="expression" priority="14" dxfId="4" stopIfTrue="1">
      <formula>AND($D7&lt;9,$C7&gt;0)</formula>
    </cfRule>
  </conditionalFormatting>
  <conditionalFormatting sqref="H8 H16 L14 H20 L30 H24 H36 H12 H28 J18 J26 J34 J10 N22 H32">
    <cfRule type="expression" priority="11" dxfId="8" stopIfTrue="1">
      <formula>AND($N$1="CU",H8="Umpire")</formula>
    </cfRule>
    <cfRule type="expression" priority="12" dxfId="7" stopIfTrue="1">
      <formula>AND($N$1="CU",H8&lt;&gt;"Umpire",I8&lt;&gt;"")</formula>
    </cfRule>
    <cfRule type="expression" priority="13" dxfId="6" stopIfTrue="1">
      <formula>AND($N$1="CU",H8&lt;&gt;"Umpire")</formula>
    </cfRule>
  </conditionalFormatting>
  <conditionalFormatting sqref="L10 L18 L26 L34 N14 N30 P22 J8 J12 J16 J20 J24 J28 J36 J32">
    <cfRule type="expression" priority="8" dxfId="4" stopIfTrue="1">
      <formula>I8="as"</formula>
    </cfRule>
    <cfRule type="expression" priority="9" dxfId="4" stopIfTrue="1">
      <formula>I8="bs"</formula>
    </cfRule>
  </conditionalFormatting>
  <conditionalFormatting sqref="B7 B9 B11 B13 B15 B17 B19 B21 B23 B25 B27 B29 B31 B33 B35 B37">
    <cfRule type="cellIs" priority="6" dxfId="2" operator="equal" stopIfTrue="1">
      <formula>"QA"</formula>
    </cfRule>
    <cfRule type="cellIs" priority="7" dxfId="2" operator="equal" stopIfTrue="1">
      <formula>"DA"</formula>
    </cfRule>
  </conditionalFormatting>
  <conditionalFormatting sqref="Q47 I8 I12 I16 I20 I24 I28 I36 K34 K26 K18 K10 M14 M30 O22 I32">
    <cfRule type="expression" priority="5" dxfId="1" stopIfTrue="1">
      <formula>$N$1="CU"</formula>
    </cfRule>
  </conditionalFormatting>
  <conditionalFormatting sqref="D7 D9 D11 D13 D15 D17 D19 D21 D23 D25 D27 D29 D31 D33 D35 D37">
    <cfRule type="expression" priority="2" dxfId="0" stopIfTrue="1">
      <formula>$D7&lt;9</formula>
    </cfRule>
  </conditionalFormatting>
  <dataValidations count="2">
    <dataValidation type="list" allowBlank="1" showInputMessage="1" sqref="N22">
      <formula1>$U$8:$U$17</formula1>
    </dataValidation>
    <dataValidation type="list" allowBlank="1" showInputMessage="1" sqref="H8 L30 L14 J10 J18 J26 J34 H36 H24 H20 H16 H28 H12 H32">
      <formula1>$T$7:$T$16</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George</cp:lastModifiedBy>
  <cp:lastPrinted>2011-10-19T16:33:35Z</cp:lastPrinted>
  <dcterms:created xsi:type="dcterms:W3CDTF">1998-01-18T23:10:02Z</dcterms:created>
  <dcterms:modified xsi:type="dcterms:W3CDTF">2024-05-23T17:23:06Z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